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<sst xmlns="http://schemas.openxmlformats.org/spreadsheetml/2006/main" count="491" uniqueCount="301">
  <si>
    <t>Dział</t>
  </si>
  <si>
    <t>Rozdział</t>
  </si>
  <si>
    <t>§</t>
  </si>
  <si>
    <t>Nazwa</t>
  </si>
  <si>
    <t>Plan ogółem</t>
  </si>
  <si>
    <t>1</t>
  </si>
  <si>
    <t>2</t>
  </si>
  <si>
    <t>3</t>
  </si>
  <si>
    <t>4</t>
  </si>
  <si>
    <t>5</t>
  </si>
  <si>
    <t>bieżące</t>
  </si>
  <si>
    <t>010</t>
  </si>
  <si>
    <t>Rolnictwo i łowiectwo</t>
  </si>
  <si>
    <t>169 461,50</t>
  </si>
  <si>
    <t xml:space="preserve">w tym z tytułu dotacji i środków na finansowanie wydatków na realizację zadań finansowanych z udziałem środków, o których mowa w art. 5 ust. 1 pkt 2 i 3 
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</si>
  <si>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</si>
  <si>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</si>
  <si>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</si>
  <si>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</si>
  <si>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10 000,00</t>
  </si>
  <si>
    <t>2010</t>
  </si>
  <si>
    <t>Dotacje celowe otrzymane z budżetu państwa na realizację zadań bieżących z zakresu administracji rządowej oraz innych zadań zleconych gminie (związkom gmin) ustawami</t>
  </si>
  <si>
    <t>159 461,50</t>
  </si>
  <si>
    <t>700</t>
  </si>
  <si>
    <t>Gospodarka mieszkaniowa</t>
  </si>
  <si>
    <t>148 189,00</t>
  </si>
  <si>
    <t>70005</t>
  </si>
  <si>
    <t>Gospodarka gruntami i nieruchomościami</t>
  </si>
  <si>
    <t>0470</t>
  </si>
  <si>
    <t>Wpływy z opłat za trwały zarząd, użytkowanie, służebność i użytkowanie wieczyste nieruchomości</t>
  </si>
  <si>
    <t>22 606,00</t>
  </si>
  <si>
    <t>124 583,00</t>
  </si>
  <si>
    <t>0920</t>
  </si>
  <si>
    <t>Pozostałe odsetki</t>
  </si>
  <si>
    <t>1 000,00</t>
  </si>
  <si>
    <t>710</t>
  </si>
  <si>
    <t>Działalność usługowa</t>
  </si>
  <si>
    <t>11 000,00</t>
  </si>
  <si>
    <t>71035</t>
  </si>
  <si>
    <t>Cmentarze</t>
  </si>
  <si>
    <t>0690</t>
  </si>
  <si>
    <t>Wpływy z różnych opłat</t>
  </si>
  <si>
    <t>750</t>
  </si>
  <si>
    <t>Administracja publiczna</t>
  </si>
  <si>
    <t>78 750,00</t>
  </si>
  <si>
    <t>7 400,00</t>
  </si>
  <si>
    <t>75011</t>
  </si>
  <si>
    <t>Urzędy wojewódzkie</t>
  </si>
  <si>
    <t>70 450,00</t>
  </si>
  <si>
    <t>70 400,00</t>
  </si>
  <si>
    <t>2360</t>
  </si>
  <si>
    <t>Dochody jednostek samorządu terytorialnego związane z realizacją zadań z zakresu administracji rządowej oraz innych zadań zleconych ustawami</t>
  </si>
  <si>
    <t>50,00</t>
  </si>
  <si>
    <t>75023</t>
  </si>
  <si>
    <t>Urzędy gmin (miast i miast na prawach powiatu)</t>
  </si>
  <si>
    <t>900,00</t>
  </si>
  <si>
    <t>0830</t>
  </si>
  <si>
    <t>Wpływy z usług</t>
  </si>
  <si>
    <t>75075</t>
  </si>
  <si>
    <t>Promocja jednostek samorządu terytorialnego</t>
  </si>
  <si>
    <t>2468</t>
  </si>
  <si>
    <t>Środki otrzymane od pozostałych jednostek zaliczanych do sektora finansów publicznych na realizacje zadań bieżących jednostek zaliczanych do sektora finansów publicznych</t>
  </si>
  <si>
    <t>751</t>
  </si>
  <si>
    <t>Urzędy naczelnych organów władzy państwowej, kontroli i ochrony prawa oraz sądownictwa</t>
  </si>
  <si>
    <t>1 105,00</t>
  </si>
  <si>
    <t>75101</t>
  </si>
  <si>
    <t>Urzędy naczelnych organów władzy państwowej, kontroli i ochrony prawa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</si>
  <si>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</si>
  <si>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</si>
  <si>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</si>
  <si>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</si>
  <si>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</si>
  <si>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</si>
  <si>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75412</t>
  </si>
  <si>
    <t>Ochotnicze straże pożarne</t>
  </si>
  <si>
    <t>756</t>
  </si>
  <si>
    <t>Dochody od osób prawnych, od osób fizycznych i od innych jednostek nieposiadających osobowości prawnej oraz wydatki związane z ich poborem</t>
  </si>
  <si>
    <t>6 634 968,00</t>
  </si>
  <si>
    <t>75601</t>
  </si>
  <si>
    <t>Wpływy z podatku dochodowego od osób fizycznych</t>
  </si>
  <si>
    <t>12 100,00</t>
  </si>
  <si>
    <t>0350</t>
  </si>
  <si>
    <t>Podatek od działalności gospodarczej osób fizycznych, opłacany w formie karty podatkowej</t>
  </si>
  <si>
    <t>12 000,00</t>
  </si>
  <si>
    <t>0910</t>
  </si>
  <si>
    <t>Odsetki od nieterminowych wpłat z tytułu podatków i opłat</t>
  </si>
  <si>
    <t>100,00</t>
  </si>
  <si>
    <t>75615</t>
  </si>
  <si>
    <t>Wpływy z podatku rolnego, podatku leśnego, podatku od czynności cywilnoprawnych, podatków i opłat lokalnych od osób prawnych i innych jednostek organizacyjnych</t>
  </si>
  <si>
    <t>1 835 038,00</t>
  </si>
  <si>
    <t>0310</t>
  </si>
  <si>
    <t>Podatek od nieruchomości</t>
  </si>
  <si>
    <t>1 573 188,00</t>
  </si>
  <si>
    <t>0320</t>
  </si>
  <si>
    <t>Podatek rolny</t>
  </si>
  <si>
    <t>41 330,00</t>
  </si>
  <si>
    <t>0330</t>
  </si>
  <si>
    <t>Podatek leśny</t>
  </si>
  <si>
    <t>204 000,00</t>
  </si>
  <si>
    <t>0340</t>
  </si>
  <si>
    <t>Podatek od środków transportowych</t>
  </si>
  <si>
    <t>10 970,00</t>
  </si>
  <si>
    <t>3 000,00</t>
  </si>
  <si>
    <t>2680</t>
  </si>
  <si>
    <t>Rekompensaty utraconych dochodów w podatkach i opłatach lokalnych</t>
  </si>
  <si>
    <t>2 550,00</t>
  </si>
  <si>
    <t>75616</t>
  </si>
  <si>
    <t>Wpływy z podatku rolnego, podatku leśnego, podatku od spadków i darowizn, podatku od czynności cywilno-prawnych oraz podatków i opłat lokalnych od osób fizycznych</t>
  </si>
  <si>
    <t>1 916 142,00</t>
  </si>
  <si>
    <t>1 082 465,00</t>
  </si>
  <si>
    <t>571 472,00</t>
  </si>
  <si>
    <t>2 775,00</t>
  </si>
  <si>
    <t>132 529,00</t>
  </si>
  <si>
    <t>0360</t>
  </si>
  <si>
    <t>Podatek od spadków i darowizn</t>
  </si>
  <si>
    <t>30 000,00</t>
  </si>
  <si>
    <t>0430</t>
  </si>
  <si>
    <t>Wpływy z opłaty targowej</t>
  </si>
  <si>
    <t>4 000,00</t>
  </si>
  <si>
    <t>0440</t>
  </si>
  <si>
    <t>Wpływy z opłaty miejscowej</t>
  </si>
  <si>
    <t>1 560,00</t>
  </si>
  <si>
    <t>0500</t>
  </si>
  <si>
    <t>Podatek od czynności cywilnoprawnych</t>
  </si>
  <si>
    <t>82 741,00</t>
  </si>
  <si>
    <t>8 600,00</t>
  </si>
  <si>
    <t>75618</t>
  </si>
  <si>
    <t>Wpływy z innych opłat stanowiących dochody jednostek samorządu terytorialnego na podstawie ustaw</t>
  </si>
  <si>
    <t>532 322,00</t>
  </si>
  <si>
    <t>0410</t>
  </si>
  <si>
    <t>Wpływy z opłaty skarbowej</t>
  </si>
  <si>
    <t>17 000,00</t>
  </si>
  <si>
    <t>0460</t>
  </si>
  <si>
    <t>Wpływy z opłaty eksploatacyjnej</t>
  </si>
  <si>
    <t>2 000,00</t>
  </si>
  <si>
    <t>0480</t>
  </si>
  <si>
    <t>Wpływy z opłat za zezwolenia na sprzedaż alkoholu</t>
  </si>
  <si>
    <t>121 250,00</t>
  </si>
  <si>
    <t>0490</t>
  </si>
  <si>
    <t>Wpływy z innych lokalnych opłat pobieranych przez jednostki samorządu terytorialnego na podstawie odrębnych ustaw</t>
  </si>
  <si>
    <t>380 000,00</t>
  </si>
  <si>
    <t>11 972,00</t>
  </si>
  <si>
    <t>75621</t>
  </si>
  <si>
    <t>Udziały gmin w podatkach stanowiących dochód budżetu państwa</t>
  </si>
  <si>
    <t>2 339 366,00</t>
  </si>
  <si>
    <t>0010</t>
  </si>
  <si>
    <t>Podatek dochodowy od osób fizycznych</t>
  </si>
  <si>
    <t>2 324 596,00</t>
  </si>
  <si>
    <t>0020</t>
  </si>
  <si>
    <t>Podatek dochodowy od osób prawnych</t>
  </si>
  <si>
    <t>14 770,00</t>
  </si>
  <si>
    <t>758</t>
  </si>
  <si>
    <t>Różne rozliczenia</t>
  </si>
  <si>
    <t>7 572 258,00</t>
  </si>
  <si>
    <t>75801</t>
  </si>
  <si>
    <t>Część oświatowa subwencji ogólnej dla jednostek samorządu terytorialnego</t>
  </si>
  <si>
    <t>5 439 279,00</t>
  </si>
  <si>
    <t>2920</t>
  </si>
  <si>
    <t>Subwencje ogólne z budżetu państwa</t>
  </si>
  <si>
    <t>75807</t>
  </si>
  <si>
    <t>Część wyrównawcza subwencji ogólnej dla gmin</t>
  </si>
  <si>
    <t>2 087 458,00</t>
  </si>
  <si>
    <t>75814</t>
  </si>
  <si>
    <t>Różne rozliczenia finansowe</t>
  </si>
  <si>
    <t>33 450,00</t>
  </si>
  <si>
    <t>0740</t>
  </si>
  <si>
    <t>Wpływy z dywidend</t>
  </si>
  <si>
    <t>0970</t>
  </si>
  <si>
    <t>Wpływy z różnych dochodów</t>
  </si>
  <si>
    <t>21 400,00</t>
  </si>
  <si>
    <t>75831</t>
  </si>
  <si>
    <t>Część równoważąca subwencji ogólnej dla gmin</t>
  </si>
  <si>
    <t>12 071,00</t>
  </si>
  <si>
    <t>801</t>
  </si>
  <si>
    <t>Oświata i wychowanie</t>
  </si>
  <si>
    <t>85 489,00</t>
  </si>
  <si>
    <t>80101</t>
  </si>
  <si>
    <t>Szkoły podstawowe</t>
  </si>
  <si>
    <t>24 016,00</t>
  </si>
  <si>
    <t>80104</t>
  </si>
  <si>
    <t xml:space="preserve">Przedszkola </t>
  </si>
  <si>
    <t>49 060,00</t>
  </si>
  <si>
    <t>45 344,00</t>
  </si>
  <si>
    <t>3 716,00</t>
  </si>
  <si>
    <t>80113</t>
  </si>
  <si>
    <t>Dowożenie uczniów do szkół</t>
  </si>
  <si>
    <t>12 413,00</t>
  </si>
  <si>
    <t>10 600,00</t>
  </si>
  <si>
    <t>1 813,00</t>
  </si>
  <si>
    <t>852</t>
  </si>
  <si>
    <t>Pomoc społeczna</t>
  </si>
  <si>
    <t>2 950 503,00</t>
  </si>
  <si>
    <t>85203</t>
  </si>
  <si>
    <t>Ośrodki wsparcia</t>
  </si>
  <si>
    <t>163 800,00</t>
  </si>
  <si>
    <t>85206</t>
  </si>
  <si>
    <t>Wspieranie rodziny</t>
  </si>
  <si>
    <t>16 203,00</t>
  </si>
  <si>
    <t>2030</t>
  </si>
  <si>
    <t>Dotacje celowe otrzymane z budżetu państwa na realizację własnych zadań bieżących gmin (związków gmin)</t>
  </si>
  <si>
    <t>85212</t>
  </si>
  <si>
    <t>Świadczenia rodzinne, świadczenia z funduszu alimentacyjneego oraz składki na ubezpieczenia emerytalne i rentowe z ubezpieczenia społecznego</t>
  </si>
  <si>
    <t>2 361 200,00</t>
  </si>
  <si>
    <t>700,00</t>
  </si>
  <si>
    <t>14 500,00</t>
  </si>
  <si>
    <t>2 326 000,00</t>
  </si>
  <si>
    <t>20 000,00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</si>
  <si>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</si>
  <si>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</si>
  <si>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23 000,00</t>
  </si>
  <si>
    <t>14 000,00</t>
  </si>
  <si>
    <t>9 000,00</t>
  </si>
  <si>
    <t>85214</t>
  </si>
  <si>
    <t>Zasiłki i pomoc w naturze oraz składki na ubezpieczenia emerytalne i rentowe</t>
  </si>
  <si>
    <t>76 000,00</t>
  </si>
  <si>
    <t>85216</t>
  </si>
  <si>
    <t>Zasiłki stałe</t>
  </si>
  <si>
    <t>116 000,00</t>
  </si>
  <si>
    <t>85219</t>
  </si>
  <si>
    <t>Ośrodki pomocy społecznej</t>
  </si>
  <si>
    <t>47 300,00</t>
  </si>
  <si>
    <t>1 300,00</t>
  </si>
  <si>
    <t>46 000,00</t>
  </si>
  <si>
    <t>85228</t>
  </si>
  <si>
    <t>Usługi opiekuńcze i specjalistyczne usługi opiekuńcze</t>
  </si>
  <si>
    <t>85295</t>
  </si>
  <si>
    <t>143 000,00</t>
  </si>
  <si>
    <t>50 000,00</t>
  </si>
  <si>
    <t>93 000,00</t>
  </si>
  <si>
    <t>853</t>
  </si>
  <si>
    <t>Pozostałe zadania w zakresie polityki społecznej</t>
  </si>
  <si>
    <t>69 741,00</t>
  </si>
  <si>
    <t>85395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</si>
  <si>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</si>
  <si>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</si>
  <si>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63 467,00</t>
  </si>
  <si>
    <t>2009</t>
  </si>
  <si>
    <t>6 274,00</t>
  </si>
  <si>
    <t>854</t>
  </si>
  <si>
    <t>Edukacyjna opieka wychowawcza</t>
  </si>
  <si>
    <t>18 665,00</t>
  </si>
  <si>
    <t>85415</t>
  </si>
  <si>
    <t>Pomoc materialna dla uczniów</t>
  </si>
  <si>
    <t>900</t>
  </si>
  <si>
    <t>Gospodarka komunalna i ochrona środowiska</t>
  </si>
  <si>
    <t>33 054,00</t>
  </si>
  <si>
    <t>3 350,00</t>
  </si>
  <si>
    <t>90001</t>
  </si>
  <si>
    <t>Gospodarka ściekowa i ochrona wód</t>
  </si>
  <si>
    <t>1 104,00</t>
  </si>
  <si>
    <t>2460</t>
  </si>
  <si>
    <t>90019</t>
  </si>
  <si>
    <t>Wpływy i wydatki związane z gromadzeniem środków z opłat i kar za korzystanie ze środowiska</t>
  </si>
  <si>
    <t>28 600,00</t>
  </si>
  <si>
    <t>90095</t>
  </si>
  <si>
    <t>921</t>
  </si>
  <si>
    <t>Kultura i ochrona dziedzictwa narodowego</t>
  </si>
  <si>
    <t>7 550,00</t>
  </si>
  <si>
    <t>7 350,00</t>
  </si>
  <si>
    <t>92109</t>
  </si>
  <si>
    <t>Domy i ośrodki kultury, świetlice i kluby</t>
  </si>
  <si>
    <t>200,00</t>
  </si>
  <si>
    <t>17 782 733,50</t>
  </si>
  <si>
    <t>87 841,00</t>
  </si>
  <si>
    <t>majątkowe</t>
  </si>
  <si>
    <t>2 500,00</t>
  </si>
  <si>
    <t>0770</t>
  </si>
  <si>
    <t>Wpłaty z tytułu odpłatnego nabycia prawa własności oraz prawa użytkowania wieczystego nieruchomości</t>
  </si>
  <si>
    <t>180 674,00</t>
  </si>
  <si>
    <t>0760</t>
  </si>
  <si>
    <t>Wpływy z tytułu przekształcenia prawa użytkowania wieczystego przysługującego osobom fizycznym w prawo własności</t>
  </si>
  <si>
    <t>604,00</t>
  </si>
  <si>
    <t>180 070,00</t>
  </si>
  <si>
    <t>210 151,00</t>
  </si>
  <si>
    <t>6680</t>
  </si>
  <si>
    <t>Wpłata środków finansowych z niewykorzystanych w terminie wydatków, które nie wygasają z upływem roku budżetowego</t>
  </si>
  <si>
    <t>22 000,00</t>
  </si>
  <si>
    <t>6288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</si>
  <si>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</si>
  <si>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926</t>
  </si>
  <si>
    <t>Kultura fizyczna</t>
  </si>
  <si>
    <t>115 528,00</t>
  </si>
  <si>
    <t>92601</t>
  </si>
  <si>
    <t>Obiekty sportowe</t>
  </si>
  <si>
    <t>530 853,00</t>
  </si>
  <si>
    <t>137 528,00</t>
  </si>
  <si>
    <t>Ogółem:</t>
  </si>
  <si>
    <t>18 313 586,50</t>
  </si>
  <si>
    <t xml:space="preserve">w tym z tytułu dotacji
i środków na finansowanie wydatków na realizację zadań finansowanych z udziałem środków, o których mowa w art. 5 ust. 1 pkt 2 i 3 
</t>
  </si>
  <si>
    <t>225 369,00</t>
  </si>
  <si>
    <t>(* kol 2 do wykorzystania fakultatywnego)</t>
  </si>
  <si>
    <t>Załącznik nr 1 do Informacji o przebiegu wykonania budżetu za piewsze półrocze  2013 r.</t>
  </si>
  <si>
    <t>Plan i  wykonanie dochodów budżetu Gminy za I półrocze 2013 r.</t>
  </si>
  <si>
    <t>Wykonanie</t>
  </si>
  <si>
    <t>%</t>
  </si>
  <si>
    <t>Wpłata do budżetu pozostałości środków finansowych gromadzonych na wydzielonym rachunku</t>
  </si>
  <si>
    <t>Gospodarka odpadami</t>
  </si>
  <si>
    <t>0870</t>
  </si>
  <si>
    <t>Wpływy ze sprzedaży składników majątkowych</t>
  </si>
  <si>
    <t>Stołówki szkolne i przedszkolne</t>
  </si>
  <si>
    <t>x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</si>
</sst>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color indexed="8"/>
      <name val="Cambria"/>
      <family val="1"/>
    </font>
    <font>
      <b/>
      <sz val="8"/>
      <color indexed="8"/>
      <name val="Cambria"/>
      <family val="1"/>
    </font>
    <font>
      <b/>
      <sz val="10"/>
      <color indexed="8"/>
      <name val="Cambria"/>
      <family val="1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b/>
      <sz val="14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7" fillId="32" borderId="0" applyNumberFormat="0" applyBorder="0" applyAlignment="0" applyProtection="0"/>
  </cellStyleXfs>
  <cellXfs count="8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left"/>
      <protection locked="0"/>
    </xf>
    <xf numFmtId="0" fontId="9" fillId="0" borderId="13" xfId="0" applyNumberFormat="1" applyFont="1" applyFill="1" applyBorder="1" applyAlignment="1" applyProtection="1">
      <alignment horizontal="left"/>
      <protection locked="0"/>
    </xf>
    <xf numFmtId="44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4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4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4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3" fontId="11" fillId="0" borderId="10" xfId="0" applyNumberFormat="1" applyFont="1" applyFill="1" applyBorder="1" applyAlignment="1" applyProtection="1">
      <alignment horizontal="right" vertical="center"/>
      <protection locked="0"/>
    </xf>
    <xf numFmtId="43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3" fontId="7" fillId="0" borderId="12" xfId="0" applyNumberFormat="1" applyFont="1" applyFill="1" applyBorder="1" applyAlignment="1" applyProtection="1">
      <alignment horizontal="center" vertical="center"/>
      <protection locked="0"/>
    </xf>
    <xf numFmtId="43" fontId="11" fillId="0" borderId="10" xfId="0" applyNumberFormat="1" applyFont="1" applyFill="1" applyBorder="1" applyAlignment="1" applyProtection="1">
      <alignment horizontal="center" vertical="center"/>
      <protection locked="0"/>
    </xf>
    <xf numFmtId="43" fontId="11" fillId="0" borderId="14" xfId="0" applyNumberFormat="1" applyFont="1" applyFill="1" applyBorder="1" applyAlignment="1" applyProtection="1">
      <alignment horizontal="right" vertical="center"/>
      <protection locked="0"/>
    </xf>
    <xf numFmtId="44" fontId="7" fillId="33" borderId="11" xfId="0" applyNumberFormat="1" applyFont="1" applyFill="1" applyBorder="1" applyAlignment="1" applyProtection="1">
      <alignment horizontal="left" vertical="center" wrapText="1"/>
      <protection locked="0"/>
    </xf>
    <xf numFmtId="44" fontId="7" fillId="34" borderId="1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4" fontId="7" fillId="0" borderId="0" xfId="0" applyNumberFormat="1" applyFont="1" applyFill="1" applyBorder="1" applyAlignment="1" applyProtection="1">
      <alignment horizontal="left"/>
      <protection locked="0"/>
    </xf>
    <xf numFmtId="44" fontId="7" fillId="0" borderId="0" xfId="0" applyNumberFormat="1" applyFont="1" applyFill="1" applyBorder="1" applyAlignment="1" applyProtection="1">
      <alignment/>
      <protection locked="0"/>
    </xf>
    <xf numFmtId="44" fontId="7" fillId="0" borderId="15" xfId="0" applyNumberFormat="1" applyFont="1" applyFill="1" applyBorder="1" applyAlignment="1" applyProtection="1">
      <alignment horizontal="left"/>
      <protection locked="0"/>
    </xf>
    <xf numFmtId="44" fontId="11" fillId="0" borderId="16" xfId="0" applyNumberFormat="1" applyFont="1" applyFill="1" applyBorder="1" applyAlignment="1" applyProtection="1">
      <alignment horizontal="right" vertical="center"/>
      <protection locked="0"/>
    </xf>
    <xf numFmtId="44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4" fontId="7" fillId="0" borderId="12" xfId="0" applyNumberFormat="1" applyFont="1" applyFill="1" applyBorder="1" applyAlignment="1" applyProtection="1">
      <alignment horizontal="left"/>
      <protection locked="0"/>
    </xf>
    <xf numFmtId="43" fontId="7" fillId="33" borderId="11" xfId="0" applyNumberFormat="1" applyFont="1" applyFill="1" applyBorder="1" applyAlignment="1" applyProtection="1">
      <alignment horizontal="center" wrapText="1"/>
      <protection locked="0"/>
    </xf>
    <xf numFmtId="43" fontId="7" fillId="0" borderId="12" xfId="0" applyNumberFormat="1" applyFont="1" applyFill="1" applyBorder="1" applyAlignment="1" applyProtection="1">
      <alignment horizontal="center"/>
      <protection locked="0"/>
    </xf>
    <xf numFmtId="43" fontId="11" fillId="0" borderId="10" xfId="0" applyNumberFormat="1" applyFont="1" applyFill="1" applyBorder="1" applyAlignment="1" applyProtection="1">
      <alignment horizontal="center"/>
      <protection locked="0"/>
    </xf>
    <xf numFmtId="43" fontId="8" fillId="33" borderId="11" xfId="0" applyNumberFormat="1" applyFont="1" applyFill="1" applyBorder="1" applyAlignment="1" applyProtection="1">
      <alignment horizontal="center" wrapText="1"/>
      <protection locked="0"/>
    </xf>
    <xf numFmtId="43" fontId="8" fillId="0" borderId="12" xfId="0" applyNumberFormat="1" applyFont="1" applyFill="1" applyBorder="1" applyAlignment="1" applyProtection="1">
      <alignment horizontal="center"/>
      <protection locked="0"/>
    </xf>
    <xf numFmtId="43" fontId="10" fillId="0" borderId="10" xfId="0" applyNumberFormat="1" applyFont="1" applyFill="1" applyBorder="1" applyAlignment="1" applyProtection="1">
      <alignment horizontal="center"/>
      <protection locked="0"/>
    </xf>
    <xf numFmtId="43" fontId="8" fillId="34" borderId="11" xfId="0" applyNumberFormat="1" applyFont="1" applyFill="1" applyBorder="1" applyAlignment="1" applyProtection="1">
      <alignment horizontal="center" wrapText="1"/>
      <protection locked="0"/>
    </xf>
    <xf numFmtId="43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3" fontId="8" fillId="0" borderId="12" xfId="0" applyNumberFormat="1" applyFont="1" applyFill="1" applyBorder="1" applyAlignment="1" applyProtection="1">
      <alignment horizontal="center" vertical="center"/>
      <protection locked="0"/>
    </xf>
    <xf numFmtId="43" fontId="10" fillId="0" borderId="10" xfId="0" applyNumberFormat="1" applyFont="1" applyFill="1" applyBorder="1" applyAlignment="1" applyProtection="1">
      <alignment horizontal="center" vertical="center"/>
      <protection locked="0"/>
    </xf>
    <xf numFmtId="43" fontId="5" fillId="0" borderId="12" xfId="0" applyNumberFormat="1" applyFont="1" applyFill="1" applyBorder="1" applyAlignment="1" applyProtection="1">
      <alignment horizontal="center" vertical="center"/>
      <protection locked="0"/>
    </xf>
    <xf numFmtId="43" fontId="7" fillId="33" borderId="17" xfId="0" applyNumberFormat="1" applyFont="1" applyFill="1" applyBorder="1" applyAlignment="1" applyProtection="1">
      <alignment horizontal="center" vertical="center" wrapText="1"/>
      <protection locked="0"/>
    </xf>
    <xf numFmtId="43" fontId="7" fillId="0" borderId="18" xfId="0" applyNumberFormat="1" applyFont="1" applyFill="1" applyBorder="1" applyAlignment="1" applyProtection="1">
      <alignment horizontal="center" vertical="center"/>
      <protection locked="0"/>
    </xf>
    <xf numFmtId="43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43" fontId="7" fillId="33" borderId="19" xfId="0" applyNumberFormat="1" applyFont="1" applyFill="1" applyBorder="1" applyAlignment="1" applyProtection="1">
      <alignment horizontal="center" vertical="center" wrapText="1"/>
      <protection locked="0"/>
    </xf>
    <xf numFmtId="43" fontId="7" fillId="0" borderId="15" xfId="0" applyNumberFormat="1" applyFont="1" applyFill="1" applyBorder="1" applyAlignment="1" applyProtection="1">
      <alignment horizontal="center" vertical="center"/>
      <protection locked="0"/>
    </xf>
    <xf numFmtId="43" fontId="11" fillId="0" borderId="16" xfId="0" applyNumberFormat="1" applyFont="1" applyFill="1" applyBorder="1" applyAlignment="1" applyProtection="1">
      <alignment horizontal="center" vertical="center"/>
      <protection locked="0"/>
    </xf>
    <xf numFmtId="43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3" fontId="7" fillId="34" borderId="17" xfId="0" applyNumberFormat="1" applyFont="1" applyFill="1" applyBorder="1" applyAlignment="1" applyProtection="1">
      <alignment horizontal="center" vertical="center" wrapText="1"/>
      <protection locked="0"/>
    </xf>
    <xf numFmtId="43" fontId="7" fillId="34" borderId="11" xfId="0" applyNumberFormat="1" applyFont="1" applyFill="1" applyBorder="1" applyAlignment="1" applyProtection="1">
      <alignment horizontal="center" wrapText="1"/>
      <protection locked="0"/>
    </xf>
    <xf numFmtId="44" fontId="8" fillId="34" borderId="11" xfId="0" applyNumberFormat="1" applyFont="1" applyFill="1" applyBorder="1" applyAlignment="1" applyProtection="1">
      <alignment horizontal="left" vertical="center" wrapText="1"/>
      <protection locked="0"/>
    </xf>
    <xf numFmtId="44" fontId="8" fillId="34" borderId="17" xfId="0" applyNumberFormat="1" applyFont="1" applyFill="1" applyBorder="1" applyAlignment="1" applyProtection="1">
      <alignment horizontal="right" vertical="center" wrapText="1"/>
      <protection locked="0"/>
    </xf>
    <xf numFmtId="44" fontId="7" fillId="0" borderId="18" xfId="0" applyNumberFormat="1" applyFont="1" applyFill="1" applyBorder="1" applyAlignment="1" applyProtection="1">
      <alignment horizontal="left"/>
      <protection locked="0"/>
    </xf>
    <xf numFmtId="44" fontId="8" fillId="34" borderId="13" xfId="0" applyNumberFormat="1" applyFont="1" applyFill="1" applyBorder="1" applyAlignment="1" applyProtection="1">
      <alignment horizontal="right" vertical="center" wrapText="1"/>
      <protection locked="0"/>
    </xf>
    <xf numFmtId="44" fontId="7" fillId="0" borderId="13" xfId="0" applyNumberFormat="1" applyFont="1" applyFill="1" applyBorder="1" applyAlignment="1" applyProtection="1">
      <alignment horizontal="left"/>
      <protection locked="0"/>
    </xf>
    <xf numFmtId="43" fontId="11" fillId="0" borderId="13" xfId="0" applyNumberFormat="1" applyFont="1" applyFill="1" applyBorder="1" applyAlignment="1" applyProtection="1">
      <alignment horizontal="right" vertical="center"/>
      <protection locked="0"/>
    </xf>
    <xf numFmtId="43" fontId="11" fillId="0" borderId="20" xfId="0" applyNumberFormat="1" applyFont="1" applyFill="1" applyBorder="1" applyAlignment="1" applyProtection="1">
      <alignment horizontal="center" vertical="center"/>
      <protection locked="0"/>
    </xf>
    <xf numFmtId="43" fontId="8" fillId="33" borderId="19" xfId="0" applyNumberFormat="1" applyFont="1" applyFill="1" applyBorder="1" applyAlignment="1" applyProtection="1">
      <alignment horizontal="center" vertical="center" wrapText="1"/>
      <protection locked="0"/>
    </xf>
    <xf numFmtId="43" fontId="8" fillId="0" borderId="15" xfId="0" applyNumberFormat="1" applyFont="1" applyFill="1" applyBorder="1" applyAlignment="1" applyProtection="1">
      <alignment horizontal="center" vertical="center"/>
      <protection locked="0"/>
    </xf>
    <xf numFmtId="43" fontId="7" fillId="33" borderId="13" xfId="0" applyNumberFormat="1" applyFont="1" applyFill="1" applyBorder="1" applyAlignment="1" applyProtection="1">
      <alignment horizontal="center" vertical="center" wrapText="1"/>
      <protection locked="0"/>
    </xf>
    <xf numFmtId="43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44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4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6" fillId="34" borderId="0" xfId="0" applyNumberFormat="1" applyFont="1" applyFill="1" applyAlignment="1" applyProtection="1">
      <alignment horizontal="center" vertical="center" wrapText="1"/>
      <protection locked="0"/>
    </xf>
    <xf numFmtId="44" fontId="8" fillId="34" borderId="16" xfId="0" applyNumberFormat="1" applyFont="1" applyFill="1" applyBorder="1" applyAlignment="1" applyProtection="1">
      <alignment horizontal="center" vertical="center" wrapText="1"/>
      <protection locked="0"/>
    </xf>
    <xf numFmtId="44" fontId="8" fillId="34" borderId="19" xfId="0" applyNumberFormat="1" applyFont="1" applyFill="1" applyBorder="1" applyAlignment="1" applyProtection="1">
      <alignment horizontal="center" vertical="center" wrapText="1"/>
      <protection locked="0"/>
    </xf>
    <xf numFmtId="44" fontId="8" fillId="34" borderId="11" xfId="0" applyNumberFormat="1" applyFont="1" applyFill="1" applyBorder="1" applyAlignment="1" applyProtection="1">
      <alignment horizontal="right" vertical="center" wrapText="1"/>
      <protection locked="0"/>
    </xf>
    <xf numFmtId="44" fontId="7" fillId="34" borderId="14" xfId="0" applyNumberFormat="1" applyFont="1" applyFill="1" applyBorder="1" applyAlignment="1" applyProtection="1">
      <alignment horizontal="center" vertical="center" wrapText="1"/>
      <protection locked="0"/>
    </xf>
    <xf numFmtId="44" fontId="7" fillId="0" borderId="12" xfId="0" applyNumberFormat="1" applyFont="1" applyFill="1" applyBorder="1" applyAlignment="1" applyProtection="1">
      <alignment horizontal="center"/>
      <protection locked="0"/>
    </xf>
    <xf numFmtId="44" fontId="7" fillId="0" borderId="21" xfId="0" applyNumberFormat="1" applyFont="1" applyFill="1" applyBorder="1" applyAlignment="1" applyProtection="1">
      <alignment horizontal="center"/>
      <protection locked="0"/>
    </xf>
    <xf numFmtId="44" fontId="7" fillId="0" borderId="22" xfId="0" applyNumberFormat="1" applyFont="1" applyFill="1" applyBorder="1" applyAlignment="1" applyProtection="1">
      <alignment horizontal="center"/>
      <protection locked="0"/>
    </xf>
    <xf numFmtId="44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7" fillId="34" borderId="0" xfId="0" applyNumberFormat="1" applyFont="1" applyFill="1" applyAlignment="1" applyProtection="1">
      <alignment horizontal="center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0" xfId="0" applyNumberFormat="1" applyFont="1" applyFill="1" applyBorder="1" applyAlignment="1" applyProtection="1">
      <alignment horizontal="center" vertical="center" wrapText="1"/>
      <protection locked="0"/>
    </xf>
    <xf numFmtId="4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4" fontId="7" fillId="0" borderId="0" xfId="0" applyNumberFormat="1" applyFont="1" applyFill="1" applyBorder="1" applyAlignment="1" applyProtection="1">
      <alignment horizontal="left"/>
      <protection locked="0"/>
    </xf>
    <xf numFmtId="44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4" fontId="7" fillId="33" borderId="2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9"/>
  <sheetViews>
    <sheetView showGridLines="0" tabSelected="1" zoomScalePageLayoutView="0" workbookViewId="0" topLeftCell="A39">
      <selection activeCell="H58" sqref="H58"/>
    </sheetView>
  </sheetViews>
  <sheetFormatPr defaultColWidth="9.33203125" defaultRowHeight="12.75"/>
  <cols>
    <col min="1" max="1" width="1.171875" style="0" customWidth="1"/>
    <col min="2" max="2" width="7" style="0" customWidth="1"/>
    <col min="3" max="3" width="9.5" style="0" customWidth="1"/>
    <col min="4" max="4" width="7.5" style="0" customWidth="1"/>
    <col min="5" max="5" width="0.65625" style="0" hidden="1" customWidth="1"/>
    <col min="6" max="6" width="53.66015625" style="0" customWidth="1"/>
    <col min="7" max="7" width="15.83203125" style="0" customWidth="1"/>
    <col min="8" max="8" width="16.83203125" style="0" customWidth="1"/>
    <col min="9" max="9" width="10" style="0" customWidth="1"/>
  </cols>
  <sheetData>
    <row r="1" spans="1:8" ht="23.25" customHeight="1">
      <c r="A1" s="1"/>
      <c r="B1" s="2" t="s">
        <v>291</v>
      </c>
      <c r="C1" s="1"/>
      <c r="D1" s="1"/>
      <c r="E1" s="1"/>
      <c r="F1" s="1"/>
      <c r="G1" s="1"/>
      <c r="H1" s="3"/>
    </row>
    <row r="2" spans="1:9" ht="33.75" customHeight="1">
      <c r="A2" s="1"/>
      <c r="B2" s="63" t="s">
        <v>292</v>
      </c>
      <c r="C2" s="63"/>
      <c r="D2" s="63"/>
      <c r="E2" s="63"/>
      <c r="F2" s="63"/>
      <c r="G2" s="63"/>
      <c r="H2" s="63"/>
      <c r="I2" s="63"/>
    </row>
    <row r="3" spans="1:8" ht="13.5" customHeight="1">
      <c r="A3" s="70"/>
      <c r="B3" s="70"/>
      <c r="C3" s="70"/>
      <c r="D3" s="70"/>
      <c r="E3" s="70"/>
      <c r="F3" s="70"/>
      <c r="G3" s="70"/>
      <c r="H3" s="3"/>
    </row>
    <row r="4" spans="1:8" ht="13.5" customHeight="1">
      <c r="A4" s="70"/>
      <c r="B4" s="70"/>
      <c r="C4" s="70"/>
      <c r="D4" s="71"/>
      <c r="E4" s="71"/>
      <c r="F4" s="71"/>
      <c r="G4" s="3"/>
      <c r="H4" s="3"/>
    </row>
    <row r="5" spans="1:10" ht="42.75" customHeight="1">
      <c r="A5" s="19"/>
      <c r="B5" s="20" t="s">
        <v>0</v>
      </c>
      <c r="C5" s="20" t="s">
        <v>1</v>
      </c>
      <c r="D5" s="68" t="s">
        <v>2</v>
      </c>
      <c r="E5" s="68"/>
      <c r="F5" s="20" t="s">
        <v>3</v>
      </c>
      <c r="G5" s="21" t="s">
        <v>4</v>
      </c>
      <c r="H5" s="22" t="s">
        <v>293</v>
      </c>
      <c r="I5" s="23" t="s">
        <v>294</v>
      </c>
      <c r="J5" s="24"/>
    </row>
    <row r="6" spans="1:10" ht="13.5" customHeight="1">
      <c r="A6" s="19"/>
      <c r="B6" s="4" t="s">
        <v>5</v>
      </c>
      <c r="C6" s="4" t="s">
        <v>6</v>
      </c>
      <c r="D6" s="69" t="s">
        <v>7</v>
      </c>
      <c r="E6" s="69"/>
      <c r="F6" s="4" t="s">
        <v>8</v>
      </c>
      <c r="G6" s="5" t="s">
        <v>9</v>
      </c>
      <c r="H6" s="6"/>
      <c r="I6" s="7"/>
      <c r="J6" s="24"/>
    </row>
    <row r="7" spans="1:10" ht="13.5" customHeight="1">
      <c r="A7" s="19"/>
      <c r="B7" s="65" t="s">
        <v>10</v>
      </c>
      <c r="C7" s="65"/>
      <c r="D7" s="65"/>
      <c r="E7" s="65"/>
      <c r="F7" s="65"/>
      <c r="G7" s="66"/>
      <c r="H7" s="6"/>
      <c r="I7" s="7"/>
      <c r="J7" s="24"/>
    </row>
    <row r="8" spans="1:10" ht="13.5" customHeight="1">
      <c r="A8" s="25"/>
      <c r="B8" s="8" t="s">
        <v>11</v>
      </c>
      <c r="C8" s="8"/>
      <c r="D8" s="67"/>
      <c r="E8" s="67"/>
      <c r="F8" s="9" t="s">
        <v>12</v>
      </c>
      <c r="G8" s="38" t="s">
        <v>13</v>
      </c>
      <c r="H8" s="39">
        <f>H9</f>
        <v>165132.75</v>
      </c>
      <c r="I8" s="40">
        <f aca="true" t="shared" si="0" ref="I8:I72">H8/G8*100</f>
        <v>97.44558498538017</v>
      </c>
      <c r="J8" s="24"/>
    </row>
    <row r="9" spans="1:10" ht="13.5" customHeight="1">
      <c r="A9" s="25"/>
      <c r="B9" s="10"/>
      <c r="C9" s="10" t="s">
        <v>15</v>
      </c>
      <c r="D9" s="64"/>
      <c r="E9" s="64"/>
      <c r="F9" s="11" t="s">
        <v>16</v>
      </c>
      <c r="G9" s="13" t="s">
        <v>13</v>
      </c>
      <c r="H9" s="14">
        <f>H10+H11</f>
        <v>165132.75</v>
      </c>
      <c r="I9" s="15">
        <f t="shared" si="0"/>
        <v>97.44558498538017</v>
      </c>
      <c r="J9" s="24"/>
    </row>
    <row r="10" spans="1:10" ht="57" customHeight="1">
      <c r="A10" s="25"/>
      <c r="B10" s="10"/>
      <c r="C10" s="10"/>
      <c r="D10" s="64" t="s">
        <v>17</v>
      </c>
      <c r="E10" s="64"/>
      <c r="F10" s="11" t="s">
        <v>18</v>
      </c>
      <c r="G10" s="13" t="s">
        <v>19</v>
      </c>
      <c r="H10" s="14">
        <v>5671.25</v>
      </c>
      <c r="I10" s="15">
        <f t="shared" si="0"/>
        <v>56.7125</v>
      </c>
      <c r="J10" s="24"/>
    </row>
    <row r="11" spans="1:10" ht="43.5" customHeight="1">
      <c r="A11" s="25"/>
      <c r="B11" s="10"/>
      <c r="C11" s="10"/>
      <c r="D11" s="64" t="s">
        <v>20</v>
      </c>
      <c r="E11" s="64"/>
      <c r="F11" s="11" t="s">
        <v>21</v>
      </c>
      <c r="G11" s="13" t="s">
        <v>22</v>
      </c>
      <c r="H11" s="14">
        <v>159461.5</v>
      </c>
      <c r="I11" s="15">
        <f t="shared" si="0"/>
        <v>100</v>
      </c>
      <c r="J11" s="24"/>
    </row>
    <row r="12" spans="1:10" ht="13.5" customHeight="1">
      <c r="A12" s="25"/>
      <c r="B12" s="8" t="s">
        <v>23</v>
      </c>
      <c r="C12" s="8"/>
      <c r="D12" s="67"/>
      <c r="E12" s="67"/>
      <c r="F12" s="9" t="s">
        <v>24</v>
      </c>
      <c r="G12" s="38" t="s">
        <v>25</v>
      </c>
      <c r="H12" s="39">
        <f>H13</f>
        <v>74430.04999999999</v>
      </c>
      <c r="I12" s="40">
        <f t="shared" si="0"/>
        <v>50.22643381087665</v>
      </c>
      <c r="J12" s="24"/>
    </row>
    <row r="13" spans="1:10" ht="13.5" customHeight="1">
      <c r="A13" s="25"/>
      <c r="B13" s="10"/>
      <c r="C13" s="10" t="s">
        <v>26</v>
      </c>
      <c r="D13" s="64"/>
      <c r="E13" s="64"/>
      <c r="F13" s="11" t="s">
        <v>27</v>
      </c>
      <c r="G13" s="13" t="s">
        <v>25</v>
      </c>
      <c r="H13" s="14">
        <f>H14+H15+H16</f>
        <v>74430.04999999999</v>
      </c>
      <c r="I13" s="15">
        <f t="shared" si="0"/>
        <v>50.22643381087665</v>
      </c>
      <c r="J13" s="24"/>
    </row>
    <row r="14" spans="1:10" ht="34.5" customHeight="1">
      <c r="A14" s="25"/>
      <c r="B14" s="10"/>
      <c r="C14" s="10"/>
      <c r="D14" s="64" t="s">
        <v>28</v>
      </c>
      <c r="E14" s="64"/>
      <c r="F14" s="11" t="s">
        <v>29</v>
      </c>
      <c r="G14" s="13" t="s">
        <v>30</v>
      </c>
      <c r="H14" s="14">
        <v>18339.28</v>
      </c>
      <c r="I14" s="15">
        <f t="shared" si="0"/>
        <v>81.12571883570733</v>
      </c>
      <c r="J14" s="24"/>
    </row>
    <row r="15" spans="1:10" ht="54" customHeight="1">
      <c r="A15" s="25"/>
      <c r="B15" s="10"/>
      <c r="C15" s="10"/>
      <c r="D15" s="64" t="s">
        <v>17</v>
      </c>
      <c r="E15" s="64"/>
      <c r="F15" s="11" t="s">
        <v>18</v>
      </c>
      <c r="G15" s="13" t="s">
        <v>31</v>
      </c>
      <c r="H15" s="14">
        <v>55908.24</v>
      </c>
      <c r="I15" s="15">
        <f t="shared" si="0"/>
        <v>44.87629933458015</v>
      </c>
      <c r="J15" s="24"/>
    </row>
    <row r="16" spans="1:10" ht="15" customHeight="1">
      <c r="A16" s="25"/>
      <c r="B16" s="10"/>
      <c r="C16" s="10"/>
      <c r="D16" s="64" t="s">
        <v>32</v>
      </c>
      <c r="E16" s="64"/>
      <c r="F16" s="11" t="s">
        <v>33</v>
      </c>
      <c r="G16" s="13" t="s">
        <v>34</v>
      </c>
      <c r="H16" s="14">
        <v>182.53</v>
      </c>
      <c r="I16" s="15">
        <f t="shared" si="0"/>
        <v>18.253</v>
      </c>
      <c r="J16" s="24"/>
    </row>
    <row r="17" spans="1:10" ht="13.5" customHeight="1">
      <c r="A17" s="25"/>
      <c r="B17" s="8" t="s">
        <v>35</v>
      </c>
      <c r="C17" s="8"/>
      <c r="D17" s="67"/>
      <c r="E17" s="67"/>
      <c r="F17" s="9" t="s">
        <v>36</v>
      </c>
      <c r="G17" s="38" t="s">
        <v>37</v>
      </c>
      <c r="H17" s="39">
        <f>H18</f>
        <v>9897.35</v>
      </c>
      <c r="I17" s="40">
        <f t="shared" si="0"/>
        <v>89.97590909090908</v>
      </c>
      <c r="J17" s="24"/>
    </row>
    <row r="18" spans="1:10" ht="13.5" customHeight="1">
      <c r="A18" s="25"/>
      <c r="B18" s="10"/>
      <c r="C18" s="10" t="s">
        <v>38</v>
      </c>
      <c r="D18" s="64"/>
      <c r="E18" s="64"/>
      <c r="F18" s="11" t="s">
        <v>39</v>
      </c>
      <c r="G18" s="13" t="s">
        <v>37</v>
      </c>
      <c r="H18" s="14">
        <f>H19+H20</f>
        <v>9897.35</v>
      </c>
      <c r="I18" s="15">
        <f t="shared" si="0"/>
        <v>89.97590909090908</v>
      </c>
      <c r="J18" s="24"/>
    </row>
    <row r="19" spans="1:10" ht="15" customHeight="1">
      <c r="A19" s="25"/>
      <c r="B19" s="10"/>
      <c r="C19" s="10"/>
      <c r="D19" s="64" t="s">
        <v>40</v>
      </c>
      <c r="E19" s="64"/>
      <c r="F19" s="11" t="s">
        <v>41</v>
      </c>
      <c r="G19" s="13" t="s">
        <v>37</v>
      </c>
      <c r="H19" s="14">
        <v>9894.28</v>
      </c>
      <c r="I19" s="15">
        <f t="shared" si="0"/>
        <v>89.94800000000001</v>
      </c>
      <c r="J19" s="24"/>
    </row>
    <row r="20" spans="1:10" ht="15" customHeight="1">
      <c r="A20" s="25"/>
      <c r="B20" s="10"/>
      <c r="C20" s="10"/>
      <c r="D20" s="86" t="s">
        <v>32</v>
      </c>
      <c r="E20" s="87"/>
      <c r="F20" s="11" t="s">
        <v>33</v>
      </c>
      <c r="G20" s="13">
        <v>0</v>
      </c>
      <c r="H20" s="14">
        <v>3.07</v>
      </c>
      <c r="I20" s="15"/>
      <c r="J20" s="24"/>
    </row>
    <row r="21" spans="1:10" ht="13.5" customHeight="1">
      <c r="A21" s="25"/>
      <c r="B21" s="8" t="s">
        <v>42</v>
      </c>
      <c r="C21" s="8"/>
      <c r="D21" s="67"/>
      <c r="E21" s="67"/>
      <c r="F21" s="9" t="s">
        <v>43</v>
      </c>
      <c r="G21" s="38" t="s">
        <v>44</v>
      </c>
      <c r="H21" s="39">
        <f>H23+H26+H28</f>
        <v>48244.18</v>
      </c>
      <c r="I21" s="40">
        <f t="shared" si="0"/>
        <v>61.26245079365079</v>
      </c>
      <c r="J21" s="24"/>
    </row>
    <row r="22" spans="1:10" ht="42.75" customHeight="1">
      <c r="A22" s="25"/>
      <c r="B22" s="10"/>
      <c r="C22" s="10"/>
      <c r="D22" s="64"/>
      <c r="E22" s="64"/>
      <c r="F22" s="11" t="s">
        <v>14</v>
      </c>
      <c r="G22" s="13" t="s">
        <v>45</v>
      </c>
      <c r="H22" s="14">
        <f>H30</f>
        <v>7400</v>
      </c>
      <c r="I22" s="15">
        <f t="shared" si="0"/>
        <v>100</v>
      </c>
      <c r="J22" s="24"/>
    </row>
    <row r="23" spans="1:10" ht="13.5" customHeight="1">
      <c r="A23" s="25"/>
      <c r="B23" s="10"/>
      <c r="C23" s="10" t="s">
        <v>46</v>
      </c>
      <c r="D23" s="64"/>
      <c r="E23" s="64"/>
      <c r="F23" s="11" t="s">
        <v>47</v>
      </c>
      <c r="G23" s="13" t="s">
        <v>48</v>
      </c>
      <c r="H23" s="14">
        <f>H24+H25</f>
        <v>40100</v>
      </c>
      <c r="I23" s="15">
        <f t="shared" si="0"/>
        <v>56.91980127750177</v>
      </c>
      <c r="J23" s="24"/>
    </row>
    <row r="24" spans="1:10" ht="43.5" customHeight="1">
      <c r="A24" s="25"/>
      <c r="B24" s="10"/>
      <c r="C24" s="10"/>
      <c r="D24" s="64" t="s">
        <v>20</v>
      </c>
      <c r="E24" s="64"/>
      <c r="F24" s="11" t="s">
        <v>21</v>
      </c>
      <c r="G24" s="13" t="s">
        <v>49</v>
      </c>
      <c r="H24" s="14">
        <v>40100</v>
      </c>
      <c r="I24" s="15">
        <f t="shared" si="0"/>
        <v>56.96022727272727</v>
      </c>
      <c r="J24" s="24"/>
    </row>
    <row r="25" spans="1:10" ht="43.5" customHeight="1">
      <c r="A25" s="25"/>
      <c r="B25" s="10"/>
      <c r="C25" s="10"/>
      <c r="D25" s="64" t="s">
        <v>50</v>
      </c>
      <c r="E25" s="64"/>
      <c r="F25" s="11" t="s">
        <v>51</v>
      </c>
      <c r="G25" s="13" t="s">
        <v>52</v>
      </c>
      <c r="H25" s="14">
        <v>0</v>
      </c>
      <c r="I25" s="15">
        <f t="shared" si="0"/>
        <v>0</v>
      </c>
      <c r="J25" s="24"/>
    </row>
    <row r="26" spans="1:10" ht="13.5" customHeight="1">
      <c r="A26" s="25"/>
      <c r="B26" s="10"/>
      <c r="C26" s="10" t="s">
        <v>53</v>
      </c>
      <c r="D26" s="64"/>
      <c r="E26" s="64"/>
      <c r="F26" s="11" t="s">
        <v>54</v>
      </c>
      <c r="G26" s="13" t="s">
        <v>55</v>
      </c>
      <c r="H26" s="14">
        <f>H27</f>
        <v>744.18</v>
      </c>
      <c r="I26" s="15">
        <f t="shared" si="0"/>
        <v>82.68666666666667</v>
      </c>
      <c r="J26" s="24"/>
    </row>
    <row r="27" spans="1:10" ht="15" customHeight="1">
      <c r="A27" s="25"/>
      <c r="B27" s="10"/>
      <c r="C27" s="10"/>
      <c r="D27" s="64" t="s">
        <v>56</v>
      </c>
      <c r="E27" s="64"/>
      <c r="F27" s="11" t="s">
        <v>57</v>
      </c>
      <c r="G27" s="13" t="s">
        <v>55</v>
      </c>
      <c r="H27" s="14">
        <v>744.18</v>
      </c>
      <c r="I27" s="15">
        <f t="shared" si="0"/>
        <v>82.68666666666667</v>
      </c>
      <c r="J27" s="24"/>
    </row>
    <row r="28" spans="1:10" ht="13.5" customHeight="1">
      <c r="A28" s="25"/>
      <c r="B28" s="10"/>
      <c r="C28" s="10" t="s">
        <v>58</v>
      </c>
      <c r="D28" s="64"/>
      <c r="E28" s="64"/>
      <c r="F28" s="11" t="s">
        <v>59</v>
      </c>
      <c r="G28" s="13" t="s">
        <v>45</v>
      </c>
      <c r="H28" s="14">
        <f>H30</f>
        <v>7400</v>
      </c>
      <c r="I28" s="15">
        <f t="shared" si="0"/>
        <v>100</v>
      </c>
      <c r="J28" s="24"/>
    </row>
    <row r="29" spans="1:10" ht="42.75" customHeight="1">
      <c r="A29" s="25"/>
      <c r="B29" s="10"/>
      <c r="C29" s="10"/>
      <c r="D29" s="64"/>
      <c r="E29" s="64"/>
      <c r="F29" s="11" t="s">
        <v>14</v>
      </c>
      <c r="G29" s="13" t="s">
        <v>45</v>
      </c>
      <c r="H29" s="14">
        <f>H30</f>
        <v>7400</v>
      </c>
      <c r="I29" s="15">
        <f t="shared" si="0"/>
        <v>100</v>
      </c>
      <c r="J29" s="24"/>
    </row>
    <row r="30" spans="1:10" ht="43.5" customHeight="1">
      <c r="A30" s="25"/>
      <c r="B30" s="10"/>
      <c r="C30" s="10"/>
      <c r="D30" s="64" t="s">
        <v>60</v>
      </c>
      <c r="E30" s="64"/>
      <c r="F30" s="11" t="s">
        <v>61</v>
      </c>
      <c r="G30" s="13" t="s">
        <v>45</v>
      </c>
      <c r="H30" s="14">
        <v>7400</v>
      </c>
      <c r="I30" s="15">
        <f t="shared" si="0"/>
        <v>100</v>
      </c>
      <c r="J30" s="24"/>
    </row>
    <row r="31" spans="1:10" ht="29.25" customHeight="1">
      <c r="A31" s="25"/>
      <c r="B31" s="8" t="s">
        <v>62</v>
      </c>
      <c r="C31" s="8"/>
      <c r="D31" s="67"/>
      <c r="E31" s="67"/>
      <c r="F31" s="9" t="s">
        <v>63</v>
      </c>
      <c r="G31" s="38" t="s">
        <v>64</v>
      </c>
      <c r="H31" s="39">
        <f>H32</f>
        <v>553</v>
      </c>
      <c r="I31" s="40">
        <f t="shared" si="0"/>
        <v>50.04524886877828</v>
      </c>
      <c r="J31" s="24"/>
    </row>
    <row r="32" spans="1:10" ht="24.75" customHeight="1">
      <c r="A32" s="25"/>
      <c r="B32" s="10"/>
      <c r="C32" s="10" t="s">
        <v>65</v>
      </c>
      <c r="D32" s="64"/>
      <c r="E32" s="64"/>
      <c r="F32" s="11" t="s">
        <v>66</v>
      </c>
      <c r="G32" s="13" t="s">
        <v>64</v>
      </c>
      <c r="H32" s="14">
        <f>H33</f>
        <v>553</v>
      </c>
      <c r="I32" s="15">
        <f t="shared" si="0"/>
        <v>50.04524886877828</v>
      </c>
      <c r="J32" s="24"/>
    </row>
    <row r="33" spans="1:10" ht="48" customHeight="1">
      <c r="A33" s="25"/>
      <c r="B33" s="10"/>
      <c r="C33" s="10"/>
      <c r="D33" s="64" t="s">
        <v>20</v>
      </c>
      <c r="E33" s="64"/>
      <c r="F33" s="11" t="s">
        <v>21</v>
      </c>
      <c r="G33" s="13" t="s">
        <v>64</v>
      </c>
      <c r="H33" s="14">
        <v>553</v>
      </c>
      <c r="I33" s="15">
        <f t="shared" si="0"/>
        <v>50.04524886877828</v>
      </c>
      <c r="J33" s="24"/>
    </row>
    <row r="34" spans="1:10" ht="13.5" customHeight="1">
      <c r="A34" s="25"/>
      <c r="B34" s="8" t="s">
        <v>67</v>
      </c>
      <c r="C34" s="8"/>
      <c r="D34" s="67"/>
      <c r="E34" s="67"/>
      <c r="F34" s="9" t="s">
        <v>68</v>
      </c>
      <c r="G34" s="38" t="s">
        <v>34</v>
      </c>
      <c r="H34" s="39">
        <f>H35</f>
        <v>1000</v>
      </c>
      <c r="I34" s="40">
        <f t="shared" si="0"/>
        <v>100</v>
      </c>
      <c r="J34" s="24"/>
    </row>
    <row r="35" spans="1:10" ht="13.5" customHeight="1">
      <c r="A35" s="25"/>
      <c r="B35" s="10"/>
      <c r="C35" s="10" t="s">
        <v>69</v>
      </c>
      <c r="D35" s="64"/>
      <c r="E35" s="64"/>
      <c r="F35" s="11" t="s">
        <v>70</v>
      </c>
      <c r="G35" s="42" t="s">
        <v>34</v>
      </c>
      <c r="H35" s="43">
        <f>H36</f>
        <v>1000</v>
      </c>
      <c r="I35" s="15">
        <f t="shared" si="0"/>
        <v>100</v>
      </c>
      <c r="J35" s="24"/>
    </row>
    <row r="36" spans="1:10" ht="43.5" customHeight="1">
      <c r="A36" s="25"/>
      <c r="B36" s="10"/>
      <c r="C36" s="10"/>
      <c r="D36" s="64" t="s">
        <v>20</v>
      </c>
      <c r="E36" s="64"/>
      <c r="F36" s="17" t="s">
        <v>21</v>
      </c>
      <c r="G36" s="61" t="s">
        <v>34</v>
      </c>
      <c r="H36" s="62">
        <v>1000</v>
      </c>
      <c r="I36" s="58">
        <f>H33/G36*100</f>
        <v>55.300000000000004</v>
      </c>
      <c r="J36" s="24"/>
    </row>
    <row r="37" spans="1:10" ht="18.75" customHeight="1">
      <c r="A37" s="25"/>
      <c r="B37" s="8" t="s">
        <v>71</v>
      </c>
      <c r="C37" s="8"/>
      <c r="D37" s="67"/>
      <c r="E37" s="67"/>
      <c r="F37" s="9" t="s">
        <v>72</v>
      </c>
      <c r="G37" s="59" t="s">
        <v>34</v>
      </c>
      <c r="H37" s="60">
        <f>H38</f>
        <v>0</v>
      </c>
      <c r="I37" s="40">
        <f t="shared" si="0"/>
        <v>0</v>
      </c>
      <c r="J37" s="24"/>
    </row>
    <row r="38" spans="1:10" ht="13.5" customHeight="1">
      <c r="A38" s="25"/>
      <c r="B38" s="10"/>
      <c r="C38" s="10" t="s">
        <v>73</v>
      </c>
      <c r="D38" s="64"/>
      <c r="E38" s="64"/>
      <c r="F38" s="11" t="s">
        <v>74</v>
      </c>
      <c r="G38" s="13" t="s">
        <v>34</v>
      </c>
      <c r="H38" s="14">
        <f>H39</f>
        <v>0</v>
      </c>
      <c r="I38" s="15">
        <f t="shared" si="0"/>
        <v>0</v>
      </c>
      <c r="J38" s="24"/>
    </row>
    <row r="39" spans="1:10" ht="15" customHeight="1">
      <c r="A39" s="25"/>
      <c r="B39" s="10"/>
      <c r="C39" s="10"/>
      <c r="D39" s="64" t="s">
        <v>56</v>
      </c>
      <c r="E39" s="64"/>
      <c r="F39" s="11" t="s">
        <v>57</v>
      </c>
      <c r="G39" s="13" t="s">
        <v>34</v>
      </c>
      <c r="H39" s="14">
        <v>0</v>
      </c>
      <c r="I39" s="15">
        <f t="shared" si="0"/>
        <v>0</v>
      </c>
      <c r="J39" s="24"/>
    </row>
    <row r="40" spans="1:10" ht="38.25" customHeight="1">
      <c r="A40" s="25"/>
      <c r="B40" s="8" t="s">
        <v>75</v>
      </c>
      <c r="C40" s="8"/>
      <c r="D40" s="67"/>
      <c r="E40" s="67"/>
      <c r="F40" s="9" t="s">
        <v>76</v>
      </c>
      <c r="G40" s="38" t="s">
        <v>77</v>
      </c>
      <c r="H40" s="39">
        <f>H41+H44+H51+H61+H68</f>
        <v>3002682.27</v>
      </c>
      <c r="I40" s="40">
        <f t="shared" si="0"/>
        <v>45.25541449484007</v>
      </c>
      <c r="J40" s="24"/>
    </row>
    <row r="41" spans="1:10" ht="18.75" customHeight="1">
      <c r="A41" s="25"/>
      <c r="B41" s="10"/>
      <c r="C41" s="10" t="s">
        <v>78</v>
      </c>
      <c r="D41" s="64"/>
      <c r="E41" s="64"/>
      <c r="F41" s="11" t="s">
        <v>79</v>
      </c>
      <c r="G41" s="13" t="s">
        <v>80</v>
      </c>
      <c r="H41" s="14">
        <f>H42+H43</f>
        <v>5024.06</v>
      </c>
      <c r="I41" s="15">
        <f t="shared" si="0"/>
        <v>41.52115702479339</v>
      </c>
      <c r="J41" s="24"/>
    </row>
    <row r="42" spans="1:10" ht="25.5" customHeight="1">
      <c r="A42" s="25"/>
      <c r="B42" s="10"/>
      <c r="C42" s="10"/>
      <c r="D42" s="64" t="s">
        <v>81</v>
      </c>
      <c r="E42" s="64"/>
      <c r="F42" s="11" t="s">
        <v>82</v>
      </c>
      <c r="G42" s="13" t="s">
        <v>83</v>
      </c>
      <c r="H42" s="14">
        <v>5024.06</v>
      </c>
      <c r="I42" s="15">
        <f t="shared" si="0"/>
        <v>41.86716666666667</v>
      </c>
      <c r="J42" s="24"/>
    </row>
    <row r="43" spans="1:10" ht="25.5" customHeight="1">
      <c r="A43" s="25"/>
      <c r="B43" s="10"/>
      <c r="C43" s="10"/>
      <c r="D43" s="64" t="s">
        <v>84</v>
      </c>
      <c r="E43" s="64"/>
      <c r="F43" s="11" t="s">
        <v>85</v>
      </c>
      <c r="G43" s="13" t="s">
        <v>86</v>
      </c>
      <c r="H43" s="14">
        <v>0</v>
      </c>
      <c r="I43" s="15">
        <f t="shared" si="0"/>
        <v>0</v>
      </c>
      <c r="J43" s="24"/>
    </row>
    <row r="44" spans="1:10" ht="38.25" customHeight="1">
      <c r="A44" s="25"/>
      <c r="B44" s="10"/>
      <c r="C44" s="10" t="s">
        <v>87</v>
      </c>
      <c r="D44" s="64"/>
      <c r="E44" s="64"/>
      <c r="F44" s="11" t="s">
        <v>88</v>
      </c>
      <c r="G44" s="13" t="s">
        <v>89</v>
      </c>
      <c r="H44" s="14">
        <f>H45+H46+H47+H48+H49+H50</f>
        <v>885275.8400000001</v>
      </c>
      <c r="I44" s="15">
        <f t="shared" si="0"/>
        <v>48.24291595051438</v>
      </c>
      <c r="J44" s="24"/>
    </row>
    <row r="45" spans="1:10" ht="15" customHeight="1">
      <c r="A45" s="25"/>
      <c r="B45" s="10"/>
      <c r="C45" s="10"/>
      <c r="D45" s="64" t="s">
        <v>90</v>
      </c>
      <c r="E45" s="64"/>
      <c r="F45" s="11" t="s">
        <v>91</v>
      </c>
      <c r="G45" s="13" t="s">
        <v>92</v>
      </c>
      <c r="H45" s="14">
        <v>751152.63</v>
      </c>
      <c r="I45" s="15">
        <f t="shared" si="0"/>
        <v>47.74716244975171</v>
      </c>
      <c r="J45" s="24"/>
    </row>
    <row r="46" spans="1:10" ht="15" customHeight="1">
      <c r="A46" s="25"/>
      <c r="B46" s="10"/>
      <c r="C46" s="10"/>
      <c r="D46" s="64" t="s">
        <v>93</v>
      </c>
      <c r="E46" s="64"/>
      <c r="F46" s="11" t="s">
        <v>94</v>
      </c>
      <c r="G46" s="13" t="s">
        <v>95</v>
      </c>
      <c r="H46" s="14">
        <v>20057.66</v>
      </c>
      <c r="I46" s="15">
        <f t="shared" si="0"/>
        <v>48.530510525042345</v>
      </c>
      <c r="J46" s="24"/>
    </row>
    <row r="47" spans="1:10" ht="15" customHeight="1">
      <c r="A47" s="25"/>
      <c r="B47" s="10"/>
      <c r="C47" s="10"/>
      <c r="D47" s="64" t="s">
        <v>96</v>
      </c>
      <c r="E47" s="64"/>
      <c r="F47" s="11" t="s">
        <v>97</v>
      </c>
      <c r="G47" s="13" t="s">
        <v>98</v>
      </c>
      <c r="H47" s="14">
        <v>103810</v>
      </c>
      <c r="I47" s="15">
        <f t="shared" si="0"/>
        <v>50.88725490196079</v>
      </c>
      <c r="J47" s="24"/>
    </row>
    <row r="48" spans="1:10" ht="15" customHeight="1">
      <c r="A48" s="25"/>
      <c r="B48" s="10"/>
      <c r="C48" s="10"/>
      <c r="D48" s="64" t="s">
        <v>99</v>
      </c>
      <c r="E48" s="64"/>
      <c r="F48" s="11" t="s">
        <v>100</v>
      </c>
      <c r="G48" s="13" t="s">
        <v>101</v>
      </c>
      <c r="H48" s="14">
        <v>7816</v>
      </c>
      <c r="I48" s="15">
        <f t="shared" si="0"/>
        <v>71.24886052871467</v>
      </c>
      <c r="J48" s="24"/>
    </row>
    <row r="49" spans="1:10" ht="25.5" customHeight="1">
      <c r="A49" s="25"/>
      <c r="B49" s="10"/>
      <c r="C49" s="10"/>
      <c r="D49" s="64" t="s">
        <v>84</v>
      </c>
      <c r="E49" s="64"/>
      <c r="F49" s="11" t="s">
        <v>85</v>
      </c>
      <c r="G49" s="13" t="s">
        <v>102</v>
      </c>
      <c r="H49" s="14">
        <v>795.55</v>
      </c>
      <c r="I49" s="15">
        <f t="shared" si="0"/>
        <v>26.51833333333333</v>
      </c>
      <c r="J49" s="24"/>
    </row>
    <row r="50" spans="1:10" ht="25.5" customHeight="1">
      <c r="A50" s="25"/>
      <c r="B50" s="10"/>
      <c r="C50" s="10"/>
      <c r="D50" s="64" t="s">
        <v>103</v>
      </c>
      <c r="E50" s="64"/>
      <c r="F50" s="11" t="s">
        <v>104</v>
      </c>
      <c r="G50" s="13" t="s">
        <v>105</v>
      </c>
      <c r="H50" s="14">
        <v>1644</v>
      </c>
      <c r="I50" s="15">
        <f t="shared" si="0"/>
        <v>64.47058823529412</v>
      </c>
      <c r="J50" s="24"/>
    </row>
    <row r="51" spans="1:10" ht="51" customHeight="1">
      <c r="A51" s="25"/>
      <c r="B51" s="10"/>
      <c r="C51" s="10" t="s">
        <v>106</v>
      </c>
      <c r="D51" s="64"/>
      <c r="E51" s="64"/>
      <c r="F51" s="11" t="s">
        <v>107</v>
      </c>
      <c r="G51" s="13" t="s">
        <v>108</v>
      </c>
      <c r="H51" s="14">
        <f>H52+H53+H54+H55+H56+H57+H58+H59+H60</f>
        <v>997202.8</v>
      </c>
      <c r="I51" s="15">
        <f t="shared" si="0"/>
        <v>52.04221816545955</v>
      </c>
      <c r="J51" s="24"/>
    </row>
    <row r="52" spans="1:10" ht="15" customHeight="1">
      <c r="A52" s="25"/>
      <c r="B52" s="10"/>
      <c r="C52" s="10"/>
      <c r="D52" s="64" t="s">
        <v>90</v>
      </c>
      <c r="E52" s="64"/>
      <c r="F52" s="11" t="s">
        <v>91</v>
      </c>
      <c r="G52" s="13" t="s">
        <v>109</v>
      </c>
      <c r="H52" s="14">
        <v>517417.98</v>
      </c>
      <c r="I52" s="15">
        <f t="shared" si="0"/>
        <v>47.79997320929545</v>
      </c>
      <c r="J52" s="24"/>
    </row>
    <row r="53" spans="1:10" ht="15" customHeight="1">
      <c r="A53" s="25"/>
      <c r="B53" s="10"/>
      <c r="C53" s="10"/>
      <c r="D53" s="64" t="s">
        <v>93</v>
      </c>
      <c r="E53" s="64"/>
      <c r="F53" s="11" t="s">
        <v>94</v>
      </c>
      <c r="G53" s="13" t="s">
        <v>110</v>
      </c>
      <c r="H53" s="14">
        <v>329812.9</v>
      </c>
      <c r="I53" s="15">
        <f t="shared" si="0"/>
        <v>57.712871321779545</v>
      </c>
      <c r="J53" s="24"/>
    </row>
    <row r="54" spans="1:10" ht="15" customHeight="1">
      <c r="A54" s="25"/>
      <c r="B54" s="10"/>
      <c r="C54" s="10"/>
      <c r="D54" s="64" t="s">
        <v>96</v>
      </c>
      <c r="E54" s="64"/>
      <c r="F54" s="11" t="s">
        <v>97</v>
      </c>
      <c r="G54" s="13" t="s">
        <v>111</v>
      </c>
      <c r="H54" s="14">
        <v>1611.2</v>
      </c>
      <c r="I54" s="15">
        <f t="shared" si="0"/>
        <v>58.061261261261265</v>
      </c>
      <c r="J54" s="24"/>
    </row>
    <row r="55" spans="1:10" ht="15" customHeight="1">
      <c r="A55" s="25"/>
      <c r="B55" s="10"/>
      <c r="C55" s="10"/>
      <c r="D55" s="64" t="s">
        <v>99</v>
      </c>
      <c r="E55" s="64"/>
      <c r="F55" s="11" t="s">
        <v>100</v>
      </c>
      <c r="G55" s="13" t="s">
        <v>112</v>
      </c>
      <c r="H55" s="14">
        <v>56478.4</v>
      </c>
      <c r="I55" s="15">
        <f t="shared" si="0"/>
        <v>42.615880297897064</v>
      </c>
      <c r="J55" s="24"/>
    </row>
    <row r="56" spans="1:10" ht="15" customHeight="1">
      <c r="A56" s="25"/>
      <c r="B56" s="10"/>
      <c r="C56" s="10"/>
      <c r="D56" s="64" t="s">
        <v>113</v>
      </c>
      <c r="E56" s="64"/>
      <c r="F56" s="11" t="s">
        <v>114</v>
      </c>
      <c r="G56" s="13" t="s">
        <v>115</v>
      </c>
      <c r="H56" s="14">
        <v>3856</v>
      </c>
      <c r="I56" s="15">
        <f t="shared" si="0"/>
        <v>12.853333333333333</v>
      </c>
      <c r="J56" s="24"/>
    </row>
    <row r="57" spans="1:10" ht="15" customHeight="1">
      <c r="A57" s="25"/>
      <c r="B57" s="10"/>
      <c r="C57" s="10"/>
      <c r="D57" s="64" t="s">
        <v>116</v>
      </c>
      <c r="E57" s="64"/>
      <c r="F57" s="11" t="s">
        <v>117</v>
      </c>
      <c r="G57" s="13" t="s">
        <v>118</v>
      </c>
      <c r="H57" s="14">
        <v>237</v>
      </c>
      <c r="I57" s="15">
        <f t="shared" si="0"/>
        <v>5.925</v>
      </c>
      <c r="J57" s="24"/>
    </row>
    <row r="58" spans="1:10" ht="15" customHeight="1">
      <c r="A58" s="25"/>
      <c r="B58" s="10"/>
      <c r="C58" s="10"/>
      <c r="D58" s="64" t="s">
        <v>119</v>
      </c>
      <c r="E58" s="64"/>
      <c r="F58" s="11" t="s">
        <v>120</v>
      </c>
      <c r="G58" s="13" t="s">
        <v>121</v>
      </c>
      <c r="H58" s="14"/>
      <c r="I58" s="15">
        <f t="shared" si="0"/>
        <v>0</v>
      </c>
      <c r="J58" s="24"/>
    </row>
    <row r="59" spans="1:10" ht="15" customHeight="1">
      <c r="A59" s="25"/>
      <c r="B59" s="10"/>
      <c r="C59" s="10"/>
      <c r="D59" s="64" t="s">
        <v>122</v>
      </c>
      <c r="E59" s="64"/>
      <c r="F59" s="11" t="s">
        <v>123</v>
      </c>
      <c r="G59" s="13" t="s">
        <v>124</v>
      </c>
      <c r="H59" s="14">
        <v>83142.39</v>
      </c>
      <c r="I59" s="15">
        <f t="shared" si="0"/>
        <v>100.48511620599218</v>
      </c>
      <c r="J59" s="24"/>
    </row>
    <row r="60" spans="1:10" ht="25.5" customHeight="1">
      <c r="A60" s="25"/>
      <c r="B60" s="10"/>
      <c r="C60" s="10"/>
      <c r="D60" s="64" t="s">
        <v>84</v>
      </c>
      <c r="E60" s="64"/>
      <c r="F60" s="11" t="s">
        <v>85</v>
      </c>
      <c r="G60" s="13" t="s">
        <v>125</v>
      </c>
      <c r="H60" s="14">
        <v>4646.93</v>
      </c>
      <c r="I60" s="15">
        <f t="shared" si="0"/>
        <v>54.03406976744186</v>
      </c>
      <c r="J60" s="24"/>
    </row>
    <row r="61" spans="1:10" ht="29.25" customHeight="1">
      <c r="A61" s="25"/>
      <c r="B61" s="10"/>
      <c r="C61" s="10" t="s">
        <v>126</v>
      </c>
      <c r="D61" s="64"/>
      <c r="E61" s="64"/>
      <c r="F61" s="11" t="s">
        <v>127</v>
      </c>
      <c r="G61" s="13" t="s">
        <v>128</v>
      </c>
      <c r="H61" s="14">
        <f>H62+H63+H64+H65+H66+H67</f>
        <v>120086.13</v>
      </c>
      <c r="I61" s="15">
        <f t="shared" si="0"/>
        <v>22.558926739830405</v>
      </c>
      <c r="J61" s="24"/>
    </row>
    <row r="62" spans="1:10" ht="15" customHeight="1">
      <c r="A62" s="25"/>
      <c r="B62" s="10"/>
      <c r="C62" s="10"/>
      <c r="D62" s="64" t="s">
        <v>129</v>
      </c>
      <c r="E62" s="64"/>
      <c r="F62" s="11" t="s">
        <v>130</v>
      </c>
      <c r="G62" s="13" t="s">
        <v>131</v>
      </c>
      <c r="H62" s="14">
        <v>7474</v>
      </c>
      <c r="I62" s="15">
        <f t="shared" si="0"/>
        <v>43.96470588235294</v>
      </c>
      <c r="J62" s="24"/>
    </row>
    <row r="63" spans="1:10" ht="15" customHeight="1">
      <c r="A63" s="25"/>
      <c r="B63" s="10"/>
      <c r="C63" s="10"/>
      <c r="D63" s="64" t="s">
        <v>132</v>
      </c>
      <c r="E63" s="64"/>
      <c r="F63" s="11" t="s">
        <v>133</v>
      </c>
      <c r="G63" s="13" t="s">
        <v>134</v>
      </c>
      <c r="H63" s="14">
        <v>0</v>
      </c>
      <c r="I63" s="15">
        <f t="shared" si="0"/>
        <v>0</v>
      </c>
      <c r="J63" s="24"/>
    </row>
    <row r="64" spans="1:10" ht="25.5" customHeight="1">
      <c r="A64" s="25"/>
      <c r="B64" s="10"/>
      <c r="C64" s="10"/>
      <c r="D64" s="64" t="s">
        <v>135</v>
      </c>
      <c r="E64" s="64"/>
      <c r="F64" s="11" t="s">
        <v>136</v>
      </c>
      <c r="G64" s="13" t="s">
        <v>137</v>
      </c>
      <c r="H64" s="14">
        <v>88035.64</v>
      </c>
      <c r="I64" s="15">
        <f t="shared" si="0"/>
        <v>72.60671340206186</v>
      </c>
      <c r="J64" s="24"/>
    </row>
    <row r="65" spans="1:10" ht="34.5" customHeight="1">
      <c r="A65" s="25"/>
      <c r="B65" s="10"/>
      <c r="C65" s="10"/>
      <c r="D65" s="64" t="s">
        <v>138</v>
      </c>
      <c r="E65" s="64"/>
      <c r="F65" s="11" t="s">
        <v>139</v>
      </c>
      <c r="G65" s="13" t="s">
        <v>140</v>
      </c>
      <c r="H65" s="14">
        <v>12604.3</v>
      </c>
      <c r="I65" s="15">
        <f t="shared" si="0"/>
        <v>3.316921052631579</v>
      </c>
      <c r="J65" s="24"/>
    </row>
    <row r="66" spans="1:10" ht="15" customHeight="1">
      <c r="A66" s="25"/>
      <c r="B66" s="10"/>
      <c r="C66" s="10"/>
      <c r="D66" s="64" t="s">
        <v>40</v>
      </c>
      <c r="E66" s="64"/>
      <c r="F66" s="11" t="s">
        <v>41</v>
      </c>
      <c r="G66" s="13" t="s">
        <v>141</v>
      </c>
      <c r="H66" s="14">
        <v>11972.19</v>
      </c>
      <c r="I66" s="15">
        <f t="shared" si="0"/>
        <v>100.0015870364183</v>
      </c>
      <c r="J66" s="24"/>
    </row>
    <row r="67" spans="1:10" ht="25.5" customHeight="1">
      <c r="A67" s="25"/>
      <c r="B67" s="10"/>
      <c r="C67" s="10"/>
      <c r="D67" s="64" t="s">
        <v>84</v>
      </c>
      <c r="E67" s="64"/>
      <c r="F67" s="11" t="s">
        <v>85</v>
      </c>
      <c r="G67" s="13" t="s">
        <v>86</v>
      </c>
      <c r="H67" s="14">
        <v>0</v>
      </c>
      <c r="I67" s="15">
        <f t="shared" si="0"/>
        <v>0</v>
      </c>
      <c r="J67" s="24"/>
    </row>
    <row r="68" spans="1:10" ht="26.25" customHeight="1">
      <c r="A68" s="25"/>
      <c r="B68" s="10"/>
      <c r="C68" s="10" t="s">
        <v>142</v>
      </c>
      <c r="D68" s="64"/>
      <c r="E68" s="64"/>
      <c r="F68" s="11" t="s">
        <v>143</v>
      </c>
      <c r="G68" s="13" t="s">
        <v>144</v>
      </c>
      <c r="H68" s="14">
        <f>H69+H70</f>
        <v>995093.44</v>
      </c>
      <c r="I68" s="15">
        <f t="shared" si="0"/>
        <v>42.53688563482584</v>
      </c>
      <c r="J68" s="24"/>
    </row>
    <row r="69" spans="1:10" ht="15" customHeight="1">
      <c r="A69" s="25"/>
      <c r="B69" s="10"/>
      <c r="C69" s="10"/>
      <c r="D69" s="64" t="s">
        <v>145</v>
      </c>
      <c r="E69" s="64"/>
      <c r="F69" s="11" t="s">
        <v>146</v>
      </c>
      <c r="G69" s="13" t="s">
        <v>147</v>
      </c>
      <c r="H69" s="14">
        <v>969789</v>
      </c>
      <c r="I69" s="15">
        <f t="shared" si="0"/>
        <v>41.7186040068898</v>
      </c>
      <c r="J69" s="24"/>
    </row>
    <row r="70" spans="1:10" ht="15" customHeight="1">
      <c r="A70" s="25"/>
      <c r="B70" s="10"/>
      <c r="C70" s="10"/>
      <c r="D70" s="64" t="s">
        <v>148</v>
      </c>
      <c r="E70" s="64"/>
      <c r="F70" s="11" t="s">
        <v>149</v>
      </c>
      <c r="G70" s="13" t="s">
        <v>150</v>
      </c>
      <c r="H70" s="14">
        <v>25304.44</v>
      </c>
      <c r="I70" s="15">
        <f t="shared" si="0"/>
        <v>171.32322274881514</v>
      </c>
      <c r="J70" s="24"/>
    </row>
    <row r="71" spans="1:10" ht="13.5" customHeight="1">
      <c r="A71" s="25"/>
      <c r="B71" s="8" t="s">
        <v>151</v>
      </c>
      <c r="C71" s="8"/>
      <c r="D71" s="67"/>
      <c r="E71" s="67"/>
      <c r="F71" s="9" t="s">
        <v>152</v>
      </c>
      <c r="G71" s="38" t="s">
        <v>153</v>
      </c>
      <c r="H71" s="41">
        <f>H72+H74+H76+H80</f>
        <v>4443760.51</v>
      </c>
      <c r="I71" s="40">
        <f t="shared" si="0"/>
        <v>58.68474779913733</v>
      </c>
      <c r="J71" s="24"/>
    </row>
    <row r="72" spans="1:10" ht="25.5" customHeight="1">
      <c r="A72" s="25"/>
      <c r="B72" s="10"/>
      <c r="C72" s="10" t="s">
        <v>154</v>
      </c>
      <c r="D72" s="64"/>
      <c r="E72" s="64"/>
      <c r="F72" s="11" t="s">
        <v>155</v>
      </c>
      <c r="G72" s="13" t="s">
        <v>156</v>
      </c>
      <c r="H72" s="14">
        <f>H73</f>
        <v>3347248</v>
      </c>
      <c r="I72" s="15">
        <f t="shared" si="0"/>
        <v>61.53845022474486</v>
      </c>
      <c r="J72" s="24"/>
    </row>
    <row r="73" spans="1:10" ht="15" customHeight="1">
      <c r="A73" s="25"/>
      <c r="B73" s="10"/>
      <c r="C73" s="10"/>
      <c r="D73" s="64" t="s">
        <v>157</v>
      </c>
      <c r="E73" s="64"/>
      <c r="F73" s="11" t="s">
        <v>158</v>
      </c>
      <c r="G73" s="13" t="s">
        <v>156</v>
      </c>
      <c r="H73" s="14">
        <v>3347248</v>
      </c>
      <c r="I73" s="15">
        <f aca="true" t="shared" si="1" ref="I73:I144">H73/G73*100</f>
        <v>61.53845022474486</v>
      </c>
      <c r="J73" s="24"/>
    </row>
    <row r="74" spans="1:10" ht="13.5" customHeight="1">
      <c r="A74" s="25"/>
      <c r="B74" s="10"/>
      <c r="C74" s="10" t="s">
        <v>159</v>
      </c>
      <c r="D74" s="64"/>
      <c r="E74" s="64"/>
      <c r="F74" s="11" t="s">
        <v>160</v>
      </c>
      <c r="G74" s="13" t="s">
        <v>161</v>
      </c>
      <c r="H74" s="14">
        <f>H75</f>
        <v>1043730</v>
      </c>
      <c r="I74" s="15">
        <f t="shared" si="1"/>
        <v>50.000047905155455</v>
      </c>
      <c r="J74" s="24"/>
    </row>
    <row r="75" spans="1:10" ht="15" customHeight="1">
      <c r="A75" s="25"/>
      <c r="B75" s="10"/>
      <c r="C75" s="10"/>
      <c r="D75" s="64" t="s">
        <v>157</v>
      </c>
      <c r="E75" s="64"/>
      <c r="F75" s="11" t="s">
        <v>158</v>
      </c>
      <c r="G75" s="13" t="s">
        <v>161</v>
      </c>
      <c r="H75" s="14">
        <v>1043730</v>
      </c>
      <c r="I75" s="15">
        <f t="shared" si="1"/>
        <v>50.000047905155455</v>
      </c>
      <c r="J75" s="24"/>
    </row>
    <row r="76" spans="1:10" ht="13.5" customHeight="1">
      <c r="A76" s="25"/>
      <c r="B76" s="10"/>
      <c r="C76" s="10" t="s">
        <v>162</v>
      </c>
      <c r="D76" s="64"/>
      <c r="E76" s="64"/>
      <c r="F76" s="11" t="s">
        <v>163</v>
      </c>
      <c r="G76" s="13" t="s">
        <v>164</v>
      </c>
      <c r="H76" s="14">
        <f>H77+H78+H79</f>
        <v>46746.509999999995</v>
      </c>
      <c r="I76" s="15">
        <f t="shared" si="1"/>
        <v>139.75040358744394</v>
      </c>
      <c r="J76" s="24"/>
    </row>
    <row r="77" spans="1:10" ht="15" customHeight="1">
      <c r="A77" s="25"/>
      <c r="B77" s="10"/>
      <c r="C77" s="10"/>
      <c r="D77" s="64" t="s">
        <v>165</v>
      </c>
      <c r="E77" s="64"/>
      <c r="F77" s="11" t="s">
        <v>166</v>
      </c>
      <c r="G77" s="13" t="s">
        <v>52</v>
      </c>
      <c r="H77" s="14">
        <v>96</v>
      </c>
      <c r="I77" s="15">
        <f t="shared" si="1"/>
        <v>192</v>
      </c>
      <c r="J77" s="24"/>
    </row>
    <row r="78" spans="1:10" ht="15" customHeight="1">
      <c r="A78" s="25"/>
      <c r="B78" s="10"/>
      <c r="C78" s="10"/>
      <c r="D78" s="64" t="s">
        <v>32</v>
      </c>
      <c r="E78" s="64"/>
      <c r="F78" s="11" t="s">
        <v>33</v>
      </c>
      <c r="G78" s="13" t="s">
        <v>83</v>
      </c>
      <c r="H78" s="14">
        <v>9681.31</v>
      </c>
      <c r="I78" s="15">
        <f t="shared" si="1"/>
        <v>80.67758333333333</v>
      </c>
      <c r="J78" s="24"/>
    </row>
    <row r="79" spans="1:10" ht="15" customHeight="1">
      <c r="A79" s="25"/>
      <c r="B79" s="10"/>
      <c r="C79" s="10"/>
      <c r="D79" s="64" t="s">
        <v>167</v>
      </c>
      <c r="E79" s="64"/>
      <c r="F79" s="11" t="s">
        <v>168</v>
      </c>
      <c r="G79" s="13" t="s">
        <v>169</v>
      </c>
      <c r="H79" s="14">
        <v>36969.2</v>
      </c>
      <c r="I79" s="15">
        <f t="shared" si="1"/>
        <v>172.75327102803737</v>
      </c>
      <c r="J79" s="24"/>
    </row>
    <row r="80" spans="1:10" ht="13.5" customHeight="1">
      <c r="A80" s="25"/>
      <c r="B80" s="10"/>
      <c r="C80" s="10" t="s">
        <v>170</v>
      </c>
      <c r="D80" s="64"/>
      <c r="E80" s="64"/>
      <c r="F80" s="11" t="s">
        <v>171</v>
      </c>
      <c r="G80" s="13" t="s">
        <v>172</v>
      </c>
      <c r="H80" s="14">
        <f>H81</f>
        <v>6036</v>
      </c>
      <c r="I80" s="15">
        <f t="shared" si="1"/>
        <v>50.00414215889322</v>
      </c>
      <c r="J80" s="24"/>
    </row>
    <row r="81" spans="1:10" ht="15" customHeight="1">
      <c r="A81" s="25"/>
      <c r="B81" s="10"/>
      <c r="C81" s="10"/>
      <c r="D81" s="64" t="s">
        <v>157</v>
      </c>
      <c r="E81" s="64"/>
      <c r="F81" s="11" t="s">
        <v>158</v>
      </c>
      <c r="G81" s="13" t="s">
        <v>172</v>
      </c>
      <c r="H81" s="14">
        <v>6036</v>
      </c>
      <c r="I81" s="15">
        <f t="shared" si="1"/>
        <v>50.00414215889322</v>
      </c>
      <c r="J81" s="24"/>
    </row>
    <row r="82" spans="1:10" ht="13.5" customHeight="1">
      <c r="A82" s="25"/>
      <c r="B82" s="8" t="s">
        <v>173</v>
      </c>
      <c r="C82" s="8"/>
      <c r="D82" s="67"/>
      <c r="E82" s="67"/>
      <c r="F82" s="9" t="s">
        <v>174</v>
      </c>
      <c r="G82" s="38" t="s">
        <v>175</v>
      </c>
      <c r="H82" s="39">
        <f>H83+H87+H91+H94</f>
        <v>54192.399999999994</v>
      </c>
      <c r="I82" s="40">
        <f t="shared" si="1"/>
        <v>63.391079554094674</v>
      </c>
      <c r="J82" s="24"/>
    </row>
    <row r="83" spans="1:10" ht="13.5" customHeight="1">
      <c r="A83" s="25"/>
      <c r="B83" s="10"/>
      <c r="C83" s="10" t="s">
        <v>176</v>
      </c>
      <c r="D83" s="64"/>
      <c r="E83" s="64"/>
      <c r="F83" s="11" t="s">
        <v>177</v>
      </c>
      <c r="G83" s="13" t="s">
        <v>178</v>
      </c>
      <c r="H83" s="14">
        <f>H84+H85+H86</f>
        <v>12810.23</v>
      </c>
      <c r="I83" s="15">
        <f t="shared" si="1"/>
        <v>53.340398067954695</v>
      </c>
      <c r="J83" s="24"/>
    </row>
    <row r="84" spans="1:10" ht="54" customHeight="1">
      <c r="A84" s="25"/>
      <c r="B84" s="10"/>
      <c r="C84" s="10"/>
      <c r="D84" s="64" t="s">
        <v>17</v>
      </c>
      <c r="E84" s="64"/>
      <c r="F84" s="11" t="s">
        <v>18</v>
      </c>
      <c r="G84" s="13" t="s">
        <v>178</v>
      </c>
      <c r="H84" s="14">
        <v>12317.16</v>
      </c>
      <c r="I84" s="15">
        <f>H84/G84*100</f>
        <v>51.28730846102598</v>
      </c>
      <c r="J84" s="24"/>
    </row>
    <row r="85" spans="1:10" ht="20.25" customHeight="1">
      <c r="A85" s="25"/>
      <c r="B85" s="10"/>
      <c r="C85" s="10"/>
      <c r="D85" s="64" t="s">
        <v>56</v>
      </c>
      <c r="E85" s="64"/>
      <c r="F85" s="11" t="s">
        <v>57</v>
      </c>
      <c r="G85" s="13">
        <v>0</v>
      </c>
      <c r="H85" s="14">
        <v>313.97</v>
      </c>
      <c r="I85" s="15" t="s">
        <v>300</v>
      </c>
      <c r="J85" s="24"/>
    </row>
    <row r="86" spans="1:10" ht="20.25" customHeight="1">
      <c r="A86" s="25"/>
      <c r="B86" s="10"/>
      <c r="C86" s="10"/>
      <c r="D86" s="64" t="s">
        <v>32</v>
      </c>
      <c r="E86" s="64"/>
      <c r="F86" s="11" t="s">
        <v>33</v>
      </c>
      <c r="G86" s="13">
        <v>0</v>
      </c>
      <c r="H86" s="14">
        <v>179.1</v>
      </c>
      <c r="I86" s="15" t="s">
        <v>300</v>
      </c>
      <c r="J86" s="24"/>
    </row>
    <row r="87" spans="1:10" ht="13.5" customHeight="1">
      <c r="A87" s="25"/>
      <c r="B87" s="10"/>
      <c r="C87" s="10" t="s">
        <v>179</v>
      </c>
      <c r="D87" s="64"/>
      <c r="E87" s="64"/>
      <c r="F87" s="11" t="s">
        <v>180</v>
      </c>
      <c r="G87" s="13" t="s">
        <v>181</v>
      </c>
      <c r="H87" s="14">
        <f>H88+H89+H90</f>
        <v>26089.47</v>
      </c>
      <c r="I87" s="15">
        <f t="shared" si="1"/>
        <v>53.17869955156951</v>
      </c>
      <c r="J87" s="24"/>
    </row>
    <row r="88" spans="1:10" ht="15" customHeight="1">
      <c r="A88" s="25"/>
      <c r="B88" s="10"/>
      <c r="C88" s="10"/>
      <c r="D88" s="64" t="s">
        <v>40</v>
      </c>
      <c r="E88" s="64"/>
      <c r="F88" s="11" t="s">
        <v>41</v>
      </c>
      <c r="G88" s="13" t="s">
        <v>182</v>
      </c>
      <c r="H88" s="14">
        <v>24268.45</v>
      </c>
      <c r="I88" s="15">
        <f t="shared" si="1"/>
        <v>53.52075247000706</v>
      </c>
      <c r="J88" s="24"/>
    </row>
    <row r="89" spans="1:10" ht="57.75" customHeight="1">
      <c r="A89" s="25"/>
      <c r="B89" s="10"/>
      <c r="C89" s="10"/>
      <c r="D89" s="64" t="s">
        <v>17</v>
      </c>
      <c r="E89" s="64"/>
      <c r="F89" s="11" t="s">
        <v>18</v>
      </c>
      <c r="G89" s="42" t="s">
        <v>183</v>
      </c>
      <c r="H89" s="43">
        <v>1809.36</v>
      </c>
      <c r="I89" s="44">
        <f t="shared" si="1"/>
        <v>48.691065662002146</v>
      </c>
      <c r="J89" s="24"/>
    </row>
    <row r="90" spans="1:10" ht="24" customHeight="1">
      <c r="A90" s="25"/>
      <c r="B90" s="10"/>
      <c r="C90" s="10"/>
      <c r="D90" s="64" t="s">
        <v>32</v>
      </c>
      <c r="E90" s="64"/>
      <c r="F90" s="17" t="s">
        <v>33</v>
      </c>
      <c r="G90" s="45">
        <v>0</v>
      </c>
      <c r="H90" s="45">
        <v>11.66</v>
      </c>
      <c r="I90" s="45"/>
      <c r="J90" s="24"/>
    </row>
    <row r="91" spans="1:10" ht="13.5" customHeight="1">
      <c r="A91" s="25"/>
      <c r="B91" s="10"/>
      <c r="C91" s="10" t="s">
        <v>184</v>
      </c>
      <c r="D91" s="64"/>
      <c r="E91" s="64"/>
      <c r="F91" s="11" t="s">
        <v>185</v>
      </c>
      <c r="G91" s="46" t="s">
        <v>186</v>
      </c>
      <c r="H91" s="47">
        <f>H92+H93</f>
        <v>10262.75</v>
      </c>
      <c r="I91" s="48">
        <f t="shared" si="1"/>
        <v>82.67743494723274</v>
      </c>
      <c r="J91" s="24"/>
    </row>
    <row r="92" spans="1:10" ht="15" customHeight="1">
      <c r="A92" s="25"/>
      <c r="B92" s="10"/>
      <c r="C92" s="10"/>
      <c r="D92" s="64" t="s">
        <v>56</v>
      </c>
      <c r="E92" s="64"/>
      <c r="F92" s="11" t="s">
        <v>57</v>
      </c>
      <c r="G92" s="13" t="s">
        <v>187</v>
      </c>
      <c r="H92" s="14">
        <v>7385.5</v>
      </c>
      <c r="I92" s="15">
        <f t="shared" si="1"/>
        <v>69.6745283018868</v>
      </c>
      <c r="J92" s="24"/>
    </row>
    <row r="93" spans="1:10" ht="15" customHeight="1">
      <c r="A93" s="25"/>
      <c r="B93" s="10"/>
      <c r="C93" s="10"/>
      <c r="D93" s="64" t="s">
        <v>167</v>
      </c>
      <c r="E93" s="64"/>
      <c r="F93" s="11" t="s">
        <v>168</v>
      </c>
      <c r="G93" s="13" t="s">
        <v>188</v>
      </c>
      <c r="H93" s="14">
        <v>2877.25</v>
      </c>
      <c r="I93" s="15">
        <f t="shared" si="1"/>
        <v>158.7010479867623</v>
      </c>
      <c r="J93" s="24"/>
    </row>
    <row r="94" spans="1:10" ht="15" customHeight="1">
      <c r="A94" s="25"/>
      <c r="B94" s="10"/>
      <c r="C94" s="4">
        <v>80148</v>
      </c>
      <c r="D94" s="86"/>
      <c r="E94" s="87"/>
      <c r="F94" s="11" t="s">
        <v>299</v>
      </c>
      <c r="G94" s="13">
        <v>0</v>
      </c>
      <c r="H94" s="14">
        <f>H95+H96</f>
        <v>5029.950000000001</v>
      </c>
      <c r="I94" s="15"/>
      <c r="J94" s="24"/>
    </row>
    <row r="95" spans="1:10" ht="15" customHeight="1">
      <c r="A95" s="25"/>
      <c r="B95" s="10"/>
      <c r="C95" s="10"/>
      <c r="D95" s="64" t="s">
        <v>167</v>
      </c>
      <c r="E95" s="64"/>
      <c r="F95" s="11" t="s">
        <v>168</v>
      </c>
      <c r="G95" s="13">
        <v>0</v>
      </c>
      <c r="H95" s="14">
        <v>3010.55</v>
      </c>
      <c r="I95" s="15"/>
      <c r="J95" s="24"/>
    </row>
    <row r="96" spans="1:10" ht="30.75" customHeight="1">
      <c r="A96" s="25"/>
      <c r="B96" s="10"/>
      <c r="C96" s="10"/>
      <c r="D96" s="82">
        <v>2400</v>
      </c>
      <c r="E96" s="83"/>
      <c r="F96" s="11" t="s">
        <v>295</v>
      </c>
      <c r="G96" s="13">
        <v>0</v>
      </c>
      <c r="H96" s="14">
        <v>2019.4</v>
      </c>
      <c r="I96" s="15"/>
      <c r="J96" s="24"/>
    </row>
    <row r="97" spans="1:10" ht="22.5" customHeight="1">
      <c r="A97" s="25"/>
      <c r="B97" s="8" t="s">
        <v>189</v>
      </c>
      <c r="C97" s="8"/>
      <c r="D97" s="67"/>
      <c r="E97" s="67"/>
      <c r="F97" s="9" t="s">
        <v>190</v>
      </c>
      <c r="G97" s="38" t="s">
        <v>191</v>
      </c>
      <c r="H97" s="39">
        <f>H98+H100+H102+H107+H110+H112+H114+H117+H119</f>
        <v>1568476.09</v>
      </c>
      <c r="I97" s="40">
        <f t="shared" si="1"/>
        <v>53.1596168517707</v>
      </c>
      <c r="J97" s="24"/>
    </row>
    <row r="98" spans="1:10" ht="13.5" customHeight="1">
      <c r="A98" s="25"/>
      <c r="B98" s="10"/>
      <c r="C98" s="10" t="s">
        <v>192</v>
      </c>
      <c r="D98" s="64"/>
      <c r="E98" s="64"/>
      <c r="F98" s="11" t="s">
        <v>193</v>
      </c>
      <c r="G98" s="13" t="s">
        <v>194</v>
      </c>
      <c r="H98" s="14">
        <f>H99</f>
        <v>81900</v>
      </c>
      <c r="I98" s="15">
        <f t="shared" si="1"/>
        <v>50</v>
      </c>
      <c r="J98" s="24"/>
    </row>
    <row r="99" spans="1:10" ht="43.5" customHeight="1">
      <c r="A99" s="25"/>
      <c r="B99" s="10"/>
      <c r="C99" s="10"/>
      <c r="D99" s="64" t="s">
        <v>20</v>
      </c>
      <c r="E99" s="64"/>
      <c r="F99" s="11" t="s">
        <v>21</v>
      </c>
      <c r="G99" s="13" t="s">
        <v>194</v>
      </c>
      <c r="H99" s="14">
        <v>81900</v>
      </c>
      <c r="I99" s="15">
        <f t="shared" si="1"/>
        <v>50</v>
      </c>
      <c r="J99" s="24"/>
    </row>
    <row r="100" spans="1:10" ht="13.5" customHeight="1">
      <c r="A100" s="25"/>
      <c r="B100" s="10"/>
      <c r="C100" s="10" t="s">
        <v>195</v>
      </c>
      <c r="D100" s="64"/>
      <c r="E100" s="64"/>
      <c r="F100" s="11" t="s">
        <v>196</v>
      </c>
      <c r="G100" s="13" t="s">
        <v>197</v>
      </c>
      <c r="H100" s="14">
        <f>H101</f>
        <v>7100</v>
      </c>
      <c r="I100" s="15">
        <f t="shared" si="1"/>
        <v>43.81904585570574</v>
      </c>
      <c r="J100" s="24"/>
    </row>
    <row r="101" spans="1:10" ht="34.5" customHeight="1">
      <c r="A101" s="25"/>
      <c r="B101" s="10"/>
      <c r="C101" s="10"/>
      <c r="D101" s="64" t="s">
        <v>198</v>
      </c>
      <c r="E101" s="64"/>
      <c r="F101" s="11" t="s">
        <v>199</v>
      </c>
      <c r="G101" s="13" t="s">
        <v>197</v>
      </c>
      <c r="H101" s="14">
        <v>7100</v>
      </c>
      <c r="I101" s="15">
        <f t="shared" si="1"/>
        <v>43.81904585570574</v>
      </c>
      <c r="J101" s="24"/>
    </row>
    <row r="102" spans="1:10" ht="38.25" customHeight="1">
      <c r="A102" s="25"/>
      <c r="B102" s="10"/>
      <c r="C102" s="10" t="s">
        <v>200</v>
      </c>
      <c r="D102" s="64"/>
      <c r="E102" s="64"/>
      <c r="F102" s="11" t="s">
        <v>201</v>
      </c>
      <c r="G102" s="13" t="s">
        <v>202</v>
      </c>
      <c r="H102" s="14">
        <f>H103+H104+H105+H106</f>
        <v>1205757.6800000002</v>
      </c>
      <c r="I102" s="15">
        <f t="shared" si="1"/>
        <v>51.06546162967983</v>
      </c>
      <c r="J102" s="24"/>
    </row>
    <row r="103" spans="1:10" ht="15" customHeight="1">
      <c r="A103" s="25"/>
      <c r="B103" s="10"/>
      <c r="C103" s="10"/>
      <c r="D103" s="64" t="s">
        <v>32</v>
      </c>
      <c r="E103" s="64"/>
      <c r="F103" s="11" t="s">
        <v>33</v>
      </c>
      <c r="G103" s="13" t="s">
        <v>203</v>
      </c>
      <c r="H103" s="14">
        <v>754.75</v>
      </c>
      <c r="I103" s="15">
        <f t="shared" si="1"/>
        <v>107.82142857142858</v>
      </c>
      <c r="J103" s="24"/>
    </row>
    <row r="104" spans="1:10" ht="15" customHeight="1">
      <c r="A104" s="25"/>
      <c r="B104" s="10"/>
      <c r="C104" s="10"/>
      <c r="D104" s="64" t="s">
        <v>167</v>
      </c>
      <c r="E104" s="64"/>
      <c r="F104" s="11" t="s">
        <v>168</v>
      </c>
      <c r="G104" s="13" t="s">
        <v>204</v>
      </c>
      <c r="H104" s="14">
        <v>7382.6</v>
      </c>
      <c r="I104" s="15">
        <f t="shared" si="1"/>
        <v>50.91448275862069</v>
      </c>
      <c r="J104" s="24"/>
    </row>
    <row r="105" spans="1:10" ht="43.5" customHeight="1">
      <c r="A105" s="25"/>
      <c r="B105" s="10"/>
      <c r="C105" s="10"/>
      <c r="D105" s="64" t="s">
        <v>20</v>
      </c>
      <c r="E105" s="64"/>
      <c r="F105" s="11" t="s">
        <v>21</v>
      </c>
      <c r="G105" s="13" t="s">
        <v>205</v>
      </c>
      <c r="H105" s="14">
        <v>1193000</v>
      </c>
      <c r="I105" s="15">
        <f t="shared" si="1"/>
        <v>51.28976784178848</v>
      </c>
      <c r="J105" s="24"/>
    </row>
    <row r="106" spans="1:10" ht="43.5" customHeight="1">
      <c r="A106" s="25"/>
      <c r="B106" s="10"/>
      <c r="C106" s="10"/>
      <c r="D106" s="64" t="s">
        <v>50</v>
      </c>
      <c r="E106" s="64"/>
      <c r="F106" s="11" t="s">
        <v>51</v>
      </c>
      <c r="G106" s="13" t="s">
        <v>206</v>
      </c>
      <c r="H106" s="14">
        <v>4620.33</v>
      </c>
      <c r="I106" s="15">
        <f t="shared" si="1"/>
        <v>23.10165</v>
      </c>
      <c r="J106" s="24"/>
    </row>
    <row r="107" spans="1:10" ht="48" customHeight="1">
      <c r="A107" s="25"/>
      <c r="B107" s="10"/>
      <c r="C107" s="10" t="s">
        <v>207</v>
      </c>
      <c r="D107" s="64"/>
      <c r="E107" s="64"/>
      <c r="F107" s="11" t="s">
        <v>208</v>
      </c>
      <c r="G107" s="13" t="s">
        <v>209</v>
      </c>
      <c r="H107" s="14">
        <f>H108+H109</f>
        <v>16300</v>
      </c>
      <c r="I107" s="15">
        <f t="shared" si="1"/>
        <v>70.86956521739131</v>
      </c>
      <c r="J107" s="24"/>
    </row>
    <row r="108" spans="1:10" ht="43.5" customHeight="1">
      <c r="A108" s="25"/>
      <c r="B108" s="10"/>
      <c r="C108" s="10"/>
      <c r="D108" s="64" t="s">
        <v>20</v>
      </c>
      <c r="E108" s="64"/>
      <c r="F108" s="11" t="s">
        <v>21</v>
      </c>
      <c r="G108" s="13" t="s">
        <v>210</v>
      </c>
      <c r="H108" s="14">
        <v>9900</v>
      </c>
      <c r="I108" s="15">
        <f t="shared" si="1"/>
        <v>70.71428571428572</v>
      </c>
      <c r="J108" s="24"/>
    </row>
    <row r="109" spans="1:10" ht="34.5" customHeight="1">
      <c r="A109" s="25"/>
      <c r="B109" s="10"/>
      <c r="C109" s="10"/>
      <c r="D109" s="64" t="s">
        <v>198</v>
      </c>
      <c r="E109" s="64"/>
      <c r="F109" s="11" t="s">
        <v>199</v>
      </c>
      <c r="G109" s="13" t="s">
        <v>211</v>
      </c>
      <c r="H109" s="14">
        <v>6400</v>
      </c>
      <c r="I109" s="15">
        <f t="shared" si="1"/>
        <v>71.11111111111111</v>
      </c>
      <c r="J109" s="24"/>
    </row>
    <row r="110" spans="1:10" ht="27" customHeight="1">
      <c r="A110" s="25"/>
      <c r="B110" s="10"/>
      <c r="C110" s="10" t="s">
        <v>212</v>
      </c>
      <c r="D110" s="64"/>
      <c r="E110" s="64"/>
      <c r="F110" s="11" t="s">
        <v>213</v>
      </c>
      <c r="G110" s="13" t="s">
        <v>214</v>
      </c>
      <c r="H110" s="14">
        <f>H111</f>
        <v>52000</v>
      </c>
      <c r="I110" s="15">
        <f t="shared" si="1"/>
        <v>68.42105263157895</v>
      </c>
      <c r="J110" s="24"/>
    </row>
    <row r="111" spans="1:10" ht="34.5" customHeight="1">
      <c r="A111" s="25"/>
      <c r="B111" s="10"/>
      <c r="C111" s="10"/>
      <c r="D111" s="64" t="s">
        <v>198</v>
      </c>
      <c r="E111" s="64"/>
      <c r="F111" s="11" t="s">
        <v>199</v>
      </c>
      <c r="G111" s="13" t="s">
        <v>214</v>
      </c>
      <c r="H111" s="14">
        <v>52000</v>
      </c>
      <c r="I111" s="15">
        <f t="shared" si="1"/>
        <v>68.42105263157895</v>
      </c>
      <c r="J111" s="24"/>
    </row>
    <row r="112" spans="1:10" ht="13.5" customHeight="1">
      <c r="A112" s="25"/>
      <c r="B112" s="10"/>
      <c r="C112" s="10" t="s">
        <v>215</v>
      </c>
      <c r="D112" s="64"/>
      <c r="E112" s="64"/>
      <c r="F112" s="11" t="s">
        <v>216</v>
      </c>
      <c r="G112" s="13" t="s">
        <v>217</v>
      </c>
      <c r="H112" s="14">
        <f>H113</f>
        <v>84300</v>
      </c>
      <c r="I112" s="15">
        <f t="shared" si="1"/>
        <v>72.67241379310346</v>
      </c>
      <c r="J112" s="24"/>
    </row>
    <row r="113" spans="1:10" ht="34.5" customHeight="1">
      <c r="A113" s="25"/>
      <c r="B113" s="10"/>
      <c r="C113" s="10"/>
      <c r="D113" s="64" t="s">
        <v>198</v>
      </c>
      <c r="E113" s="64"/>
      <c r="F113" s="11" t="s">
        <v>199</v>
      </c>
      <c r="G113" s="13" t="s">
        <v>217</v>
      </c>
      <c r="H113" s="14">
        <v>84300</v>
      </c>
      <c r="I113" s="15">
        <f t="shared" si="1"/>
        <v>72.67241379310346</v>
      </c>
      <c r="J113" s="24"/>
    </row>
    <row r="114" spans="1:10" ht="13.5" customHeight="1">
      <c r="A114" s="25"/>
      <c r="B114" s="10"/>
      <c r="C114" s="10" t="s">
        <v>218</v>
      </c>
      <c r="D114" s="64"/>
      <c r="E114" s="64"/>
      <c r="F114" s="11" t="s">
        <v>219</v>
      </c>
      <c r="G114" s="13" t="s">
        <v>220</v>
      </c>
      <c r="H114" s="14">
        <f>H115+H116</f>
        <v>25439.91</v>
      </c>
      <c r="I114" s="15">
        <f t="shared" si="1"/>
        <v>53.78416490486258</v>
      </c>
      <c r="J114" s="24"/>
    </row>
    <row r="115" spans="1:10" ht="15" customHeight="1">
      <c r="A115" s="25"/>
      <c r="B115" s="10"/>
      <c r="C115" s="10"/>
      <c r="D115" s="64" t="s">
        <v>32</v>
      </c>
      <c r="E115" s="64"/>
      <c r="F115" s="11" t="s">
        <v>33</v>
      </c>
      <c r="G115" s="13" t="s">
        <v>221</v>
      </c>
      <c r="H115" s="14">
        <v>439.91</v>
      </c>
      <c r="I115" s="15">
        <f t="shared" si="1"/>
        <v>33.839230769230774</v>
      </c>
      <c r="J115" s="24"/>
    </row>
    <row r="116" spans="1:10" ht="34.5" customHeight="1">
      <c r="A116" s="25"/>
      <c r="B116" s="10"/>
      <c r="C116" s="10"/>
      <c r="D116" s="64" t="s">
        <v>198</v>
      </c>
      <c r="E116" s="64"/>
      <c r="F116" s="11" t="s">
        <v>199</v>
      </c>
      <c r="G116" s="13" t="s">
        <v>222</v>
      </c>
      <c r="H116" s="14">
        <v>25000</v>
      </c>
      <c r="I116" s="15">
        <f t="shared" si="1"/>
        <v>54.347826086956516</v>
      </c>
      <c r="J116" s="24"/>
    </row>
    <row r="117" spans="1:10" ht="18.75" customHeight="1">
      <c r="A117" s="25"/>
      <c r="B117" s="10"/>
      <c r="C117" s="10" t="s">
        <v>223</v>
      </c>
      <c r="D117" s="64"/>
      <c r="E117" s="64"/>
      <c r="F117" s="11" t="s">
        <v>224</v>
      </c>
      <c r="G117" s="13" t="s">
        <v>118</v>
      </c>
      <c r="H117" s="14">
        <f>H118</f>
        <v>978.5</v>
      </c>
      <c r="I117" s="15">
        <f t="shared" si="1"/>
        <v>24.462500000000002</v>
      </c>
      <c r="J117" s="24"/>
    </row>
    <row r="118" spans="1:10" ht="15" customHeight="1">
      <c r="A118" s="25"/>
      <c r="B118" s="10"/>
      <c r="C118" s="10"/>
      <c r="D118" s="64" t="s">
        <v>56</v>
      </c>
      <c r="E118" s="64"/>
      <c r="F118" s="11" t="s">
        <v>57</v>
      </c>
      <c r="G118" s="13" t="s">
        <v>118</v>
      </c>
      <c r="H118" s="14">
        <v>978.5</v>
      </c>
      <c r="I118" s="15">
        <f t="shared" si="1"/>
        <v>24.462500000000002</v>
      </c>
      <c r="J118" s="24"/>
    </row>
    <row r="119" spans="1:10" ht="13.5" customHeight="1">
      <c r="A119" s="25"/>
      <c r="B119" s="10"/>
      <c r="C119" s="10" t="s">
        <v>225</v>
      </c>
      <c r="D119" s="64"/>
      <c r="E119" s="64"/>
      <c r="F119" s="11" t="s">
        <v>16</v>
      </c>
      <c r="G119" s="13" t="s">
        <v>226</v>
      </c>
      <c r="H119" s="14">
        <f>H120+H121</f>
        <v>94700</v>
      </c>
      <c r="I119" s="15">
        <f t="shared" si="1"/>
        <v>66.22377622377623</v>
      </c>
      <c r="J119" s="24"/>
    </row>
    <row r="120" spans="1:10" ht="43.5" customHeight="1">
      <c r="A120" s="25"/>
      <c r="B120" s="10"/>
      <c r="C120" s="10"/>
      <c r="D120" s="64" t="s">
        <v>20</v>
      </c>
      <c r="E120" s="64"/>
      <c r="F120" s="11" t="s">
        <v>21</v>
      </c>
      <c r="G120" s="13" t="s">
        <v>227</v>
      </c>
      <c r="H120" s="14">
        <v>19700</v>
      </c>
      <c r="I120" s="15">
        <f t="shared" si="1"/>
        <v>39.4</v>
      </c>
      <c r="J120" s="24"/>
    </row>
    <row r="121" spans="1:10" ht="34.5" customHeight="1">
      <c r="A121" s="25"/>
      <c r="B121" s="10"/>
      <c r="C121" s="10"/>
      <c r="D121" s="64" t="s">
        <v>198</v>
      </c>
      <c r="E121" s="64"/>
      <c r="F121" s="11" t="s">
        <v>199</v>
      </c>
      <c r="G121" s="13" t="s">
        <v>228</v>
      </c>
      <c r="H121" s="14">
        <v>75000</v>
      </c>
      <c r="I121" s="15">
        <f t="shared" si="1"/>
        <v>80.64516129032258</v>
      </c>
      <c r="J121" s="24"/>
    </row>
    <row r="122" spans="1:10" ht="18.75" customHeight="1">
      <c r="A122" s="25"/>
      <c r="B122" s="8" t="s">
        <v>229</v>
      </c>
      <c r="C122" s="8"/>
      <c r="D122" s="67"/>
      <c r="E122" s="67"/>
      <c r="F122" s="9" t="s">
        <v>230</v>
      </c>
      <c r="G122" s="38" t="s">
        <v>231</v>
      </c>
      <c r="H122" s="39">
        <f>H124</f>
        <v>66717.98</v>
      </c>
      <c r="I122" s="40">
        <f t="shared" si="1"/>
        <v>95.66536183880356</v>
      </c>
      <c r="J122" s="24"/>
    </row>
    <row r="123" spans="1:10" ht="42.75" customHeight="1">
      <c r="A123" s="25"/>
      <c r="B123" s="10"/>
      <c r="C123" s="10"/>
      <c r="D123" s="64"/>
      <c r="E123" s="64"/>
      <c r="F123" s="11" t="s">
        <v>14</v>
      </c>
      <c r="G123" s="13" t="s">
        <v>231</v>
      </c>
      <c r="H123" s="14">
        <f>H125</f>
        <v>66717.98</v>
      </c>
      <c r="I123" s="15">
        <f t="shared" si="1"/>
        <v>95.66536183880356</v>
      </c>
      <c r="J123" s="24"/>
    </row>
    <row r="124" spans="1:10" ht="13.5" customHeight="1">
      <c r="A124" s="25"/>
      <c r="B124" s="10"/>
      <c r="C124" s="10" t="s">
        <v>232</v>
      </c>
      <c r="D124" s="64"/>
      <c r="E124" s="64"/>
      <c r="F124" s="11" t="s">
        <v>16</v>
      </c>
      <c r="G124" s="13" t="s">
        <v>231</v>
      </c>
      <c r="H124" s="14">
        <f>H126+H127</f>
        <v>66717.98</v>
      </c>
      <c r="I124" s="15">
        <f t="shared" si="1"/>
        <v>95.66536183880356</v>
      </c>
      <c r="J124" s="24"/>
    </row>
    <row r="125" spans="1:10" ht="42.75" customHeight="1">
      <c r="A125" s="25"/>
      <c r="B125" s="10"/>
      <c r="C125" s="10"/>
      <c r="D125" s="64"/>
      <c r="E125" s="64"/>
      <c r="F125" s="11" t="s">
        <v>14</v>
      </c>
      <c r="G125" s="13" t="s">
        <v>231</v>
      </c>
      <c r="H125" s="14">
        <f>H126+H127</f>
        <v>66717.98</v>
      </c>
      <c r="I125" s="15">
        <f t="shared" si="1"/>
        <v>95.66536183880356</v>
      </c>
      <c r="J125" s="24"/>
    </row>
    <row r="126" spans="1:10" ht="54" customHeight="1">
      <c r="A126" s="25"/>
      <c r="B126" s="10"/>
      <c r="C126" s="10"/>
      <c r="D126" s="64" t="s">
        <v>233</v>
      </c>
      <c r="E126" s="64"/>
      <c r="F126" s="11" t="s">
        <v>234</v>
      </c>
      <c r="G126" s="13" t="s">
        <v>235</v>
      </c>
      <c r="H126" s="14">
        <v>61609.24</v>
      </c>
      <c r="I126" s="15">
        <f t="shared" si="1"/>
        <v>97.07287251642586</v>
      </c>
      <c r="J126" s="24"/>
    </row>
    <row r="127" spans="1:10" ht="54" customHeight="1">
      <c r="A127" s="25"/>
      <c r="B127" s="10"/>
      <c r="C127" s="10"/>
      <c r="D127" s="64" t="s">
        <v>236</v>
      </c>
      <c r="E127" s="64"/>
      <c r="F127" s="11" t="s">
        <v>234</v>
      </c>
      <c r="G127" s="13" t="s">
        <v>237</v>
      </c>
      <c r="H127" s="14">
        <v>5108.74</v>
      </c>
      <c r="I127" s="15">
        <f t="shared" si="1"/>
        <v>81.42715970672617</v>
      </c>
      <c r="J127" s="24"/>
    </row>
    <row r="128" spans="1:10" ht="13.5" customHeight="1">
      <c r="A128" s="25"/>
      <c r="B128" s="8" t="s">
        <v>238</v>
      </c>
      <c r="C128" s="8"/>
      <c r="D128" s="67"/>
      <c r="E128" s="67"/>
      <c r="F128" s="9" t="s">
        <v>239</v>
      </c>
      <c r="G128" s="38" t="s">
        <v>240</v>
      </c>
      <c r="H128" s="39">
        <f>H129</f>
        <v>18665</v>
      </c>
      <c r="I128" s="40">
        <f t="shared" si="1"/>
        <v>100</v>
      </c>
      <c r="J128" s="24"/>
    </row>
    <row r="129" spans="1:10" ht="13.5" customHeight="1">
      <c r="A129" s="25"/>
      <c r="B129" s="10"/>
      <c r="C129" s="10" t="s">
        <v>241</v>
      </c>
      <c r="D129" s="64"/>
      <c r="E129" s="64"/>
      <c r="F129" s="11" t="s">
        <v>242</v>
      </c>
      <c r="G129" s="13" t="s">
        <v>240</v>
      </c>
      <c r="H129" s="14">
        <f>H130</f>
        <v>18665</v>
      </c>
      <c r="I129" s="15">
        <f t="shared" si="1"/>
        <v>100</v>
      </c>
      <c r="J129" s="24"/>
    </row>
    <row r="130" spans="1:10" ht="34.5" customHeight="1">
      <c r="A130" s="25"/>
      <c r="B130" s="10"/>
      <c r="C130" s="10"/>
      <c r="D130" s="64" t="s">
        <v>198</v>
      </c>
      <c r="E130" s="64"/>
      <c r="F130" s="11" t="s">
        <v>199</v>
      </c>
      <c r="G130" s="13" t="s">
        <v>240</v>
      </c>
      <c r="H130" s="14">
        <v>18665</v>
      </c>
      <c r="I130" s="15">
        <f t="shared" si="1"/>
        <v>100</v>
      </c>
      <c r="J130" s="24"/>
    </row>
    <row r="131" spans="1:10" ht="13.5" customHeight="1">
      <c r="A131" s="25"/>
      <c r="B131" s="8" t="s">
        <v>243</v>
      </c>
      <c r="C131" s="8"/>
      <c r="D131" s="67"/>
      <c r="E131" s="67"/>
      <c r="F131" s="9" t="s">
        <v>244</v>
      </c>
      <c r="G131" s="38" t="s">
        <v>245</v>
      </c>
      <c r="H131" s="39">
        <f>H133+H135+H137+H139</f>
        <v>15635.199999999999</v>
      </c>
      <c r="I131" s="40">
        <f t="shared" si="1"/>
        <v>47.30199068191444</v>
      </c>
      <c r="J131" s="24"/>
    </row>
    <row r="132" spans="1:10" ht="42.75" customHeight="1">
      <c r="A132" s="25"/>
      <c r="B132" s="10"/>
      <c r="C132" s="10"/>
      <c r="D132" s="64"/>
      <c r="E132" s="64"/>
      <c r="F132" s="11" t="s">
        <v>14</v>
      </c>
      <c r="G132" s="13" t="s">
        <v>246</v>
      </c>
      <c r="H132" s="14">
        <f>H140</f>
        <v>3350</v>
      </c>
      <c r="I132" s="15">
        <f t="shared" si="1"/>
        <v>100</v>
      </c>
      <c r="J132" s="24"/>
    </row>
    <row r="133" spans="1:10" ht="13.5" customHeight="1">
      <c r="A133" s="25"/>
      <c r="B133" s="10"/>
      <c r="C133" s="10" t="s">
        <v>247</v>
      </c>
      <c r="D133" s="64"/>
      <c r="E133" s="64"/>
      <c r="F133" s="11" t="s">
        <v>248</v>
      </c>
      <c r="G133" s="13" t="s">
        <v>249</v>
      </c>
      <c r="H133" s="14">
        <f>H134</f>
        <v>0</v>
      </c>
      <c r="I133" s="15">
        <f t="shared" si="1"/>
        <v>0</v>
      </c>
      <c r="J133" s="24"/>
    </row>
    <row r="134" spans="1:10" ht="43.5" customHeight="1">
      <c r="A134" s="25"/>
      <c r="B134" s="10"/>
      <c r="C134" s="10"/>
      <c r="D134" s="64" t="s">
        <v>250</v>
      </c>
      <c r="E134" s="64"/>
      <c r="F134" s="11" t="s">
        <v>61</v>
      </c>
      <c r="G134" s="13" t="s">
        <v>249</v>
      </c>
      <c r="H134" s="14"/>
      <c r="I134" s="15">
        <f t="shared" si="1"/>
        <v>0</v>
      </c>
      <c r="J134" s="24"/>
    </row>
    <row r="135" spans="1:10" ht="24.75" customHeight="1">
      <c r="A135" s="25"/>
      <c r="B135" s="10"/>
      <c r="C135" s="4">
        <v>90002</v>
      </c>
      <c r="D135" s="82"/>
      <c r="E135" s="83"/>
      <c r="F135" s="11" t="s">
        <v>296</v>
      </c>
      <c r="G135" s="13">
        <f>G136</f>
        <v>0</v>
      </c>
      <c r="H135" s="14">
        <f>H136</f>
        <v>1103.56</v>
      </c>
      <c r="I135" s="15"/>
      <c r="J135" s="24"/>
    </row>
    <row r="136" spans="1:10" ht="43.5" customHeight="1">
      <c r="A136" s="25"/>
      <c r="B136" s="10"/>
      <c r="C136" s="4"/>
      <c r="D136" s="64" t="s">
        <v>250</v>
      </c>
      <c r="E136" s="64"/>
      <c r="F136" s="11" t="s">
        <v>61</v>
      </c>
      <c r="G136" s="13"/>
      <c r="H136" s="14">
        <v>1103.56</v>
      </c>
      <c r="I136" s="15"/>
      <c r="J136" s="24"/>
    </row>
    <row r="137" spans="1:10" ht="29.25" customHeight="1">
      <c r="A137" s="25"/>
      <c r="B137" s="10"/>
      <c r="C137" s="10" t="s">
        <v>251</v>
      </c>
      <c r="D137" s="64"/>
      <c r="E137" s="64"/>
      <c r="F137" s="11" t="s">
        <v>252</v>
      </c>
      <c r="G137" s="13" t="s">
        <v>253</v>
      </c>
      <c r="H137" s="14">
        <f>H138</f>
        <v>9978.64</v>
      </c>
      <c r="I137" s="15">
        <f t="shared" si="1"/>
        <v>34.89034965034965</v>
      </c>
      <c r="J137" s="24"/>
    </row>
    <row r="138" spans="1:10" ht="15" customHeight="1">
      <c r="A138" s="25"/>
      <c r="B138" s="10"/>
      <c r="C138" s="10"/>
      <c r="D138" s="64" t="s">
        <v>40</v>
      </c>
      <c r="E138" s="64"/>
      <c r="F138" s="11" t="s">
        <v>41</v>
      </c>
      <c r="G138" s="13" t="s">
        <v>253</v>
      </c>
      <c r="H138" s="14">
        <v>9978.64</v>
      </c>
      <c r="I138" s="15">
        <f t="shared" si="1"/>
        <v>34.89034965034965</v>
      </c>
      <c r="J138" s="24"/>
    </row>
    <row r="139" spans="1:10" ht="13.5" customHeight="1">
      <c r="A139" s="25"/>
      <c r="B139" s="10"/>
      <c r="C139" s="10" t="s">
        <v>254</v>
      </c>
      <c r="D139" s="64"/>
      <c r="E139" s="64"/>
      <c r="F139" s="11" t="s">
        <v>16</v>
      </c>
      <c r="G139" s="13" t="s">
        <v>246</v>
      </c>
      <c r="H139" s="14">
        <f>H141+H142</f>
        <v>4553</v>
      </c>
      <c r="I139" s="15">
        <f t="shared" si="1"/>
        <v>135.91044776119404</v>
      </c>
      <c r="J139" s="24"/>
    </row>
    <row r="140" spans="1:10" ht="42.75" customHeight="1">
      <c r="A140" s="25"/>
      <c r="B140" s="10"/>
      <c r="C140" s="10"/>
      <c r="D140" s="64"/>
      <c r="E140" s="64"/>
      <c r="F140" s="11" t="s">
        <v>14</v>
      </c>
      <c r="G140" s="13" t="s">
        <v>246</v>
      </c>
      <c r="H140" s="14">
        <f>H142</f>
        <v>3350</v>
      </c>
      <c r="I140" s="15">
        <f t="shared" si="1"/>
        <v>100</v>
      </c>
      <c r="J140" s="24"/>
    </row>
    <row r="141" spans="1:10" ht="20.25" customHeight="1">
      <c r="A141" s="25"/>
      <c r="B141" s="10"/>
      <c r="C141" s="10"/>
      <c r="D141" s="64" t="s">
        <v>167</v>
      </c>
      <c r="E141" s="64"/>
      <c r="F141" s="11" t="s">
        <v>168</v>
      </c>
      <c r="G141" s="13">
        <v>0</v>
      </c>
      <c r="H141" s="14">
        <v>1203</v>
      </c>
      <c r="I141" s="15"/>
      <c r="J141" s="24"/>
    </row>
    <row r="142" spans="1:10" ht="43.5" customHeight="1">
      <c r="A142" s="25"/>
      <c r="B142" s="10"/>
      <c r="C142" s="10"/>
      <c r="D142" s="64" t="s">
        <v>60</v>
      </c>
      <c r="E142" s="64"/>
      <c r="F142" s="11" t="s">
        <v>61</v>
      </c>
      <c r="G142" s="13" t="s">
        <v>246</v>
      </c>
      <c r="H142" s="14">
        <v>3350</v>
      </c>
      <c r="I142" s="15">
        <f t="shared" si="1"/>
        <v>100</v>
      </c>
      <c r="J142" s="24"/>
    </row>
    <row r="143" spans="1:10" ht="13.5" customHeight="1">
      <c r="A143" s="25"/>
      <c r="B143" s="8" t="s">
        <v>255</v>
      </c>
      <c r="C143" s="8"/>
      <c r="D143" s="67"/>
      <c r="E143" s="67"/>
      <c r="F143" s="9" t="s">
        <v>256</v>
      </c>
      <c r="G143" s="38" t="s">
        <v>257</v>
      </c>
      <c r="H143" s="39">
        <f>H145</f>
        <v>7537.06</v>
      </c>
      <c r="I143" s="40">
        <f t="shared" si="1"/>
        <v>99.82860927152318</v>
      </c>
      <c r="J143" s="24"/>
    </row>
    <row r="144" spans="1:10" ht="42.75" customHeight="1">
      <c r="A144" s="25"/>
      <c r="B144" s="10"/>
      <c r="C144" s="10"/>
      <c r="D144" s="64"/>
      <c r="E144" s="64"/>
      <c r="F144" s="11" t="s">
        <v>14</v>
      </c>
      <c r="G144" s="13" t="s">
        <v>258</v>
      </c>
      <c r="H144" s="14">
        <f>H148</f>
        <v>7350</v>
      </c>
      <c r="I144" s="15">
        <f t="shared" si="1"/>
        <v>100</v>
      </c>
      <c r="J144" s="24"/>
    </row>
    <row r="145" spans="1:10" ht="13.5" customHeight="1">
      <c r="A145" s="25"/>
      <c r="B145" s="10"/>
      <c r="C145" s="10" t="s">
        <v>259</v>
      </c>
      <c r="D145" s="64"/>
      <c r="E145" s="64"/>
      <c r="F145" s="11" t="s">
        <v>260</v>
      </c>
      <c r="G145" s="13" t="s">
        <v>257</v>
      </c>
      <c r="H145" s="14">
        <f>H147+H148</f>
        <v>7537.06</v>
      </c>
      <c r="I145" s="15">
        <f aca="true" t="shared" si="2" ref="I145:I178">H145/G145*100</f>
        <v>99.82860927152318</v>
      </c>
      <c r="J145" s="24"/>
    </row>
    <row r="146" spans="1:10" ht="42.75" customHeight="1">
      <c r="A146" s="25"/>
      <c r="B146" s="10"/>
      <c r="C146" s="10"/>
      <c r="D146" s="64"/>
      <c r="E146" s="64"/>
      <c r="F146" s="11" t="s">
        <v>14</v>
      </c>
      <c r="G146" s="13" t="s">
        <v>258</v>
      </c>
      <c r="H146" s="14">
        <f>H148</f>
        <v>7350</v>
      </c>
      <c r="I146" s="15">
        <f t="shared" si="2"/>
        <v>100</v>
      </c>
      <c r="J146" s="24"/>
    </row>
    <row r="147" spans="1:10" ht="54" customHeight="1">
      <c r="A147" s="25"/>
      <c r="B147" s="10"/>
      <c r="C147" s="10"/>
      <c r="D147" s="64" t="s">
        <v>17</v>
      </c>
      <c r="E147" s="64"/>
      <c r="F147" s="11" t="s">
        <v>18</v>
      </c>
      <c r="G147" s="13" t="s">
        <v>261</v>
      </c>
      <c r="H147" s="14">
        <v>187.06</v>
      </c>
      <c r="I147" s="15">
        <f t="shared" si="2"/>
        <v>93.53</v>
      </c>
      <c r="J147" s="24"/>
    </row>
    <row r="148" spans="1:10" ht="43.5" customHeight="1">
      <c r="A148" s="25"/>
      <c r="B148" s="10"/>
      <c r="C148" s="10"/>
      <c r="D148" s="64" t="s">
        <v>60</v>
      </c>
      <c r="E148" s="64"/>
      <c r="F148" s="11" t="s">
        <v>61</v>
      </c>
      <c r="G148" s="13" t="s">
        <v>258</v>
      </c>
      <c r="H148" s="14">
        <v>7350</v>
      </c>
      <c r="I148" s="15">
        <f t="shared" si="2"/>
        <v>100</v>
      </c>
      <c r="J148" s="24"/>
    </row>
    <row r="149" spans="1:10" ht="13.5" customHeight="1">
      <c r="A149" s="25"/>
      <c r="B149" s="74" t="s">
        <v>10</v>
      </c>
      <c r="C149" s="74"/>
      <c r="D149" s="74"/>
      <c r="E149" s="74"/>
      <c r="F149" s="74"/>
      <c r="G149" s="49" t="s">
        <v>262</v>
      </c>
      <c r="H149" s="14">
        <f>H8+H12+H17+H21+H31+H34+H37+H40+H71+H82+H97+H122+H128+H131+H143</f>
        <v>9476923.84</v>
      </c>
      <c r="I149" s="15">
        <f t="shared" si="2"/>
        <v>53.29284072102863</v>
      </c>
      <c r="J149" s="24"/>
    </row>
    <row r="150" spans="1:10" ht="42.75" customHeight="1">
      <c r="A150" s="25"/>
      <c r="B150" s="75"/>
      <c r="C150" s="75"/>
      <c r="D150" s="75"/>
      <c r="E150" s="75"/>
      <c r="F150" s="18" t="s">
        <v>14</v>
      </c>
      <c r="G150" s="50" t="s">
        <v>263</v>
      </c>
      <c r="H150" s="43">
        <f>H144+H132+H123+H22</f>
        <v>84817.98</v>
      </c>
      <c r="I150" s="44">
        <f t="shared" si="2"/>
        <v>96.55853189285185</v>
      </c>
      <c r="J150" s="24"/>
    </row>
    <row r="151" spans="1:10" ht="16.5" customHeight="1">
      <c r="A151" s="26"/>
      <c r="B151" s="76"/>
      <c r="C151" s="77"/>
      <c r="D151" s="77"/>
      <c r="E151" s="77"/>
      <c r="F151" s="77"/>
      <c r="G151" s="77"/>
      <c r="H151" s="77"/>
      <c r="I151" s="78"/>
      <c r="J151" s="24"/>
    </row>
    <row r="152" spans="1:10" ht="13.5" customHeight="1">
      <c r="A152" s="25"/>
      <c r="B152" s="72" t="s">
        <v>264</v>
      </c>
      <c r="C152" s="72"/>
      <c r="D152" s="72"/>
      <c r="E152" s="72"/>
      <c r="F152" s="72"/>
      <c r="G152" s="73"/>
      <c r="H152" s="27"/>
      <c r="I152" s="28"/>
      <c r="J152" s="24"/>
    </row>
    <row r="153" spans="1:10" ht="13.5" customHeight="1">
      <c r="A153" s="25"/>
      <c r="B153" s="8" t="s">
        <v>11</v>
      </c>
      <c r="C153" s="8"/>
      <c r="D153" s="67"/>
      <c r="E153" s="67"/>
      <c r="F153" s="9" t="s">
        <v>12</v>
      </c>
      <c r="G153" s="34" t="s">
        <v>265</v>
      </c>
      <c r="H153" s="35">
        <f>H154</f>
        <v>11660</v>
      </c>
      <c r="I153" s="36">
        <f t="shared" si="2"/>
        <v>466.4</v>
      </c>
      <c r="J153" s="24"/>
    </row>
    <row r="154" spans="1:10" ht="13.5" customHeight="1">
      <c r="A154" s="25"/>
      <c r="B154" s="10"/>
      <c r="C154" s="10" t="s">
        <v>15</v>
      </c>
      <c r="D154" s="64"/>
      <c r="E154" s="64"/>
      <c r="F154" s="11" t="s">
        <v>16</v>
      </c>
      <c r="G154" s="31" t="s">
        <v>265</v>
      </c>
      <c r="H154" s="32">
        <f>H155</f>
        <v>11660</v>
      </c>
      <c r="I154" s="33">
        <f t="shared" si="2"/>
        <v>466.4</v>
      </c>
      <c r="J154" s="24"/>
    </row>
    <row r="155" spans="1:10" ht="31.5" customHeight="1">
      <c r="A155" s="25"/>
      <c r="B155" s="10"/>
      <c r="C155" s="10"/>
      <c r="D155" s="64" t="s">
        <v>266</v>
      </c>
      <c r="E155" s="64"/>
      <c r="F155" s="11" t="s">
        <v>267</v>
      </c>
      <c r="G155" s="31" t="s">
        <v>265</v>
      </c>
      <c r="H155" s="32">
        <v>11660</v>
      </c>
      <c r="I155" s="33">
        <f t="shared" si="2"/>
        <v>466.4</v>
      </c>
      <c r="J155" s="24"/>
    </row>
    <row r="156" spans="1:10" ht="13.5" customHeight="1">
      <c r="A156" s="25"/>
      <c r="B156" s="8" t="s">
        <v>23</v>
      </c>
      <c r="C156" s="8"/>
      <c r="D156" s="67"/>
      <c r="E156" s="67"/>
      <c r="F156" s="9" t="s">
        <v>24</v>
      </c>
      <c r="G156" s="34" t="s">
        <v>268</v>
      </c>
      <c r="H156" s="35">
        <f>H157</f>
        <v>46950.53999999999</v>
      </c>
      <c r="I156" s="36">
        <f t="shared" si="2"/>
        <v>25.986328968196858</v>
      </c>
      <c r="J156" s="24"/>
    </row>
    <row r="157" spans="1:10" ht="13.5" customHeight="1">
      <c r="A157" s="25"/>
      <c r="B157" s="10"/>
      <c r="C157" s="10" t="s">
        <v>26</v>
      </c>
      <c r="D157" s="64"/>
      <c r="E157" s="64"/>
      <c r="F157" s="11" t="s">
        <v>27</v>
      </c>
      <c r="G157" s="31" t="s">
        <v>268</v>
      </c>
      <c r="H157" s="32">
        <f>H158+H159+H160</f>
        <v>46950.53999999999</v>
      </c>
      <c r="I157" s="33">
        <f t="shared" si="2"/>
        <v>25.986328968196858</v>
      </c>
      <c r="J157" s="24"/>
    </row>
    <row r="158" spans="1:10" ht="34.5" customHeight="1">
      <c r="A158" s="25"/>
      <c r="B158" s="10"/>
      <c r="C158" s="10"/>
      <c r="D158" s="64" t="s">
        <v>269</v>
      </c>
      <c r="E158" s="64"/>
      <c r="F158" s="11" t="s">
        <v>270</v>
      </c>
      <c r="G158" s="31" t="s">
        <v>271</v>
      </c>
      <c r="H158" s="32">
        <v>-854.66</v>
      </c>
      <c r="I158" s="33">
        <f t="shared" si="2"/>
        <v>-141.5</v>
      </c>
      <c r="J158" s="24"/>
    </row>
    <row r="159" spans="1:10" ht="34.5" customHeight="1">
      <c r="A159" s="25"/>
      <c r="B159" s="10"/>
      <c r="C159" s="10"/>
      <c r="D159" s="64" t="s">
        <v>266</v>
      </c>
      <c r="E159" s="64"/>
      <c r="F159" s="11" t="s">
        <v>267</v>
      </c>
      <c r="G159" s="31" t="s">
        <v>272</v>
      </c>
      <c r="H159" s="32">
        <v>46805.2</v>
      </c>
      <c r="I159" s="33">
        <f t="shared" si="2"/>
        <v>25.992780585327925</v>
      </c>
      <c r="J159" s="24"/>
    </row>
    <row r="160" spans="1:10" ht="24" customHeight="1">
      <c r="A160" s="25"/>
      <c r="B160" s="10"/>
      <c r="C160" s="10"/>
      <c r="D160" s="82" t="s">
        <v>297</v>
      </c>
      <c r="E160" s="83"/>
      <c r="F160" s="11" t="s">
        <v>298</v>
      </c>
      <c r="G160" s="31">
        <v>0</v>
      </c>
      <c r="H160" s="32">
        <v>1000</v>
      </c>
      <c r="I160" s="33"/>
      <c r="J160" s="24"/>
    </row>
    <row r="161" spans="1:10" ht="13.5" customHeight="1">
      <c r="A161" s="25"/>
      <c r="B161" s="8" t="s">
        <v>151</v>
      </c>
      <c r="C161" s="8"/>
      <c r="D161" s="67"/>
      <c r="E161" s="67"/>
      <c r="F161" s="9" t="s">
        <v>152</v>
      </c>
      <c r="G161" s="34" t="s">
        <v>273</v>
      </c>
      <c r="H161" s="35">
        <f>H162</f>
        <v>0</v>
      </c>
      <c r="I161" s="36">
        <f t="shared" si="2"/>
        <v>0</v>
      </c>
      <c r="J161" s="24"/>
    </row>
    <row r="162" spans="1:10" ht="13.5" customHeight="1">
      <c r="A162" s="25"/>
      <c r="B162" s="10"/>
      <c r="C162" s="10" t="s">
        <v>162</v>
      </c>
      <c r="D162" s="64"/>
      <c r="E162" s="64"/>
      <c r="F162" s="11" t="s">
        <v>163</v>
      </c>
      <c r="G162" s="31" t="s">
        <v>273</v>
      </c>
      <c r="H162" s="32">
        <f>H163</f>
        <v>0</v>
      </c>
      <c r="I162" s="33">
        <f t="shared" si="2"/>
        <v>0</v>
      </c>
      <c r="J162" s="24"/>
    </row>
    <row r="163" spans="1:10" ht="34.5" customHeight="1">
      <c r="A163" s="25"/>
      <c r="B163" s="10"/>
      <c r="C163" s="10"/>
      <c r="D163" s="64" t="s">
        <v>274</v>
      </c>
      <c r="E163" s="64"/>
      <c r="F163" s="11" t="s">
        <v>275</v>
      </c>
      <c r="G163" s="31" t="s">
        <v>273</v>
      </c>
      <c r="H163" s="32">
        <v>0</v>
      </c>
      <c r="I163" s="33">
        <f t="shared" si="2"/>
        <v>0</v>
      </c>
      <c r="J163" s="24"/>
    </row>
    <row r="164" spans="1:10" ht="13.5" customHeight="1">
      <c r="A164" s="25"/>
      <c r="B164" s="8" t="s">
        <v>173</v>
      </c>
      <c r="C164" s="8"/>
      <c r="D164" s="67"/>
      <c r="E164" s="67"/>
      <c r="F164" s="9" t="s">
        <v>174</v>
      </c>
      <c r="G164" s="34" t="s">
        <v>276</v>
      </c>
      <c r="H164" s="35">
        <f>H166</f>
        <v>0</v>
      </c>
      <c r="I164" s="36">
        <f t="shared" si="2"/>
        <v>0</v>
      </c>
      <c r="J164" s="24"/>
    </row>
    <row r="165" spans="1:10" ht="42.75" customHeight="1">
      <c r="A165" s="25"/>
      <c r="B165" s="10"/>
      <c r="C165" s="10"/>
      <c r="D165" s="64"/>
      <c r="E165" s="64"/>
      <c r="F165" s="11" t="s">
        <v>14</v>
      </c>
      <c r="G165" s="31" t="s">
        <v>276</v>
      </c>
      <c r="H165" s="32">
        <f>H168</f>
        <v>0</v>
      </c>
      <c r="I165" s="33">
        <f t="shared" si="2"/>
        <v>0</v>
      </c>
      <c r="J165" s="24"/>
    </row>
    <row r="166" spans="1:10" ht="13.5" customHeight="1">
      <c r="A166" s="25"/>
      <c r="B166" s="10"/>
      <c r="C166" s="10" t="s">
        <v>179</v>
      </c>
      <c r="D166" s="64"/>
      <c r="E166" s="64"/>
      <c r="F166" s="11" t="s">
        <v>180</v>
      </c>
      <c r="G166" s="31" t="s">
        <v>276</v>
      </c>
      <c r="H166" s="32"/>
      <c r="I166" s="33">
        <f t="shared" si="2"/>
        <v>0</v>
      </c>
      <c r="J166" s="24"/>
    </row>
    <row r="167" spans="1:10" ht="42.75" customHeight="1">
      <c r="A167" s="25"/>
      <c r="B167" s="10"/>
      <c r="C167" s="10"/>
      <c r="D167" s="64"/>
      <c r="E167" s="64"/>
      <c r="F167" s="11" t="s">
        <v>14</v>
      </c>
      <c r="G167" s="31" t="s">
        <v>276</v>
      </c>
      <c r="H167" s="32">
        <f>H168</f>
        <v>0</v>
      </c>
      <c r="I167" s="33">
        <f t="shared" si="2"/>
        <v>0</v>
      </c>
      <c r="J167" s="24"/>
    </row>
    <row r="168" spans="1:10" ht="63" customHeight="1">
      <c r="A168" s="25"/>
      <c r="B168" s="10"/>
      <c r="C168" s="10"/>
      <c r="D168" s="64" t="s">
        <v>277</v>
      </c>
      <c r="E168" s="64"/>
      <c r="F168" s="11" t="s">
        <v>278</v>
      </c>
      <c r="G168" s="31" t="s">
        <v>276</v>
      </c>
      <c r="H168" s="32">
        <v>0</v>
      </c>
      <c r="I168" s="33">
        <f t="shared" si="2"/>
        <v>0</v>
      </c>
      <c r="J168" s="24"/>
    </row>
    <row r="169" spans="1:10" ht="13.5" customHeight="1">
      <c r="A169" s="25"/>
      <c r="B169" s="8" t="s">
        <v>279</v>
      </c>
      <c r="C169" s="8"/>
      <c r="D169" s="67"/>
      <c r="E169" s="67"/>
      <c r="F169" s="9" t="s">
        <v>280</v>
      </c>
      <c r="G169" s="34" t="s">
        <v>281</v>
      </c>
      <c r="H169" s="35">
        <f>H173</f>
        <v>115528</v>
      </c>
      <c r="I169" s="36">
        <f t="shared" si="2"/>
        <v>100</v>
      </c>
      <c r="J169" s="24"/>
    </row>
    <row r="170" spans="1:10" ht="42.75" customHeight="1">
      <c r="A170" s="25"/>
      <c r="B170" s="10"/>
      <c r="C170" s="10"/>
      <c r="D170" s="64"/>
      <c r="E170" s="64"/>
      <c r="F170" s="11" t="s">
        <v>14</v>
      </c>
      <c r="G170" s="31" t="s">
        <v>281</v>
      </c>
      <c r="H170" s="32">
        <f>H172</f>
        <v>115528</v>
      </c>
      <c r="I170" s="33">
        <f t="shared" si="2"/>
        <v>100</v>
      </c>
      <c r="J170" s="24"/>
    </row>
    <row r="171" spans="1:10" ht="13.5" customHeight="1">
      <c r="A171" s="25"/>
      <c r="B171" s="10"/>
      <c r="C171" s="10" t="s">
        <v>282</v>
      </c>
      <c r="D171" s="64"/>
      <c r="E171" s="64"/>
      <c r="F171" s="11" t="s">
        <v>283</v>
      </c>
      <c r="G171" s="31" t="s">
        <v>281</v>
      </c>
      <c r="H171" s="32">
        <f>H173</f>
        <v>115528</v>
      </c>
      <c r="I171" s="33">
        <f t="shared" si="2"/>
        <v>100</v>
      </c>
      <c r="J171" s="24"/>
    </row>
    <row r="172" spans="1:10" ht="42.75" customHeight="1">
      <c r="A172" s="25"/>
      <c r="B172" s="10"/>
      <c r="C172" s="10"/>
      <c r="D172" s="64"/>
      <c r="E172" s="64"/>
      <c r="F172" s="11" t="s">
        <v>14</v>
      </c>
      <c r="G172" s="31" t="s">
        <v>281</v>
      </c>
      <c r="H172" s="32">
        <f>H173</f>
        <v>115528</v>
      </c>
      <c r="I172" s="33">
        <f t="shared" si="2"/>
        <v>100</v>
      </c>
      <c r="J172" s="24"/>
    </row>
    <row r="173" spans="1:10" ht="63" customHeight="1">
      <c r="A173" s="25"/>
      <c r="B173" s="10"/>
      <c r="C173" s="10"/>
      <c r="D173" s="64" t="s">
        <v>277</v>
      </c>
      <c r="E173" s="64"/>
      <c r="F173" s="11" t="s">
        <v>278</v>
      </c>
      <c r="G173" s="31" t="s">
        <v>281</v>
      </c>
      <c r="H173" s="32">
        <v>115528</v>
      </c>
      <c r="I173" s="33">
        <f t="shared" si="2"/>
        <v>100</v>
      </c>
      <c r="J173" s="24"/>
    </row>
    <row r="174" spans="1:10" ht="13.5" customHeight="1">
      <c r="A174" s="25"/>
      <c r="B174" s="74" t="s">
        <v>264</v>
      </c>
      <c r="C174" s="74"/>
      <c r="D174" s="74"/>
      <c r="E174" s="74"/>
      <c r="F174" s="74"/>
      <c r="G174" s="37" t="s">
        <v>284</v>
      </c>
      <c r="H174" s="35">
        <f>H169+H164+H164+H161+H156+H153</f>
        <v>174138.53999999998</v>
      </c>
      <c r="I174" s="36">
        <f t="shared" si="2"/>
        <v>32.80353318150222</v>
      </c>
      <c r="J174" s="24"/>
    </row>
    <row r="175" spans="1:10" ht="42.75" customHeight="1">
      <c r="A175" s="25"/>
      <c r="B175" s="84"/>
      <c r="C175" s="84"/>
      <c r="D175" s="84"/>
      <c r="E175" s="84"/>
      <c r="F175" s="29" t="s">
        <v>14</v>
      </c>
      <c r="G175" s="51" t="s">
        <v>285</v>
      </c>
      <c r="H175" s="32">
        <f>H170</f>
        <v>115528</v>
      </c>
      <c r="I175" s="33">
        <f t="shared" si="2"/>
        <v>84.00325751846897</v>
      </c>
      <c r="J175" s="24"/>
    </row>
    <row r="176" spans="1:10" ht="16.5" customHeight="1">
      <c r="A176" s="85"/>
      <c r="B176" s="85"/>
      <c r="C176" s="85"/>
      <c r="D176" s="85"/>
      <c r="E176" s="85"/>
      <c r="F176" s="85"/>
      <c r="G176" s="85"/>
      <c r="H176" s="30"/>
      <c r="I176" s="12"/>
      <c r="J176" s="24"/>
    </row>
    <row r="177" spans="1:10" ht="13.5" customHeight="1">
      <c r="A177" s="25"/>
      <c r="B177" s="79" t="s">
        <v>286</v>
      </c>
      <c r="C177" s="79"/>
      <c r="D177" s="79"/>
      <c r="E177" s="79"/>
      <c r="F177" s="79"/>
      <c r="G177" s="53" t="s">
        <v>287</v>
      </c>
      <c r="H177" s="54">
        <f>H174+H149</f>
        <v>9651062.379999999</v>
      </c>
      <c r="I177" s="16">
        <f t="shared" si="2"/>
        <v>52.69892044357341</v>
      </c>
      <c r="J177" s="24"/>
    </row>
    <row r="178" spans="1:10" ht="59.25" customHeight="1">
      <c r="A178" s="25"/>
      <c r="B178" s="79"/>
      <c r="C178" s="79"/>
      <c r="D178" s="79"/>
      <c r="E178" s="79"/>
      <c r="F178" s="52" t="s">
        <v>288</v>
      </c>
      <c r="G178" s="55" t="s">
        <v>289</v>
      </c>
      <c r="H178" s="56">
        <f>H175+H150</f>
        <v>200345.97999999998</v>
      </c>
      <c r="I178" s="57">
        <f t="shared" si="2"/>
        <v>88.89686691603546</v>
      </c>
      <c r="J178" s="24"/>
    </row>
    <row r="179" spans="1:10" ht="5.25" customHeight="1">
      <c r="A179" s="80"/>
      <c r="B179" s="80"/>
      <c r="C179" s="80"/>
      <c r="D179" s="80"/>
      <c r="E179" s="80"/>
      <c r="F179" s="80"/>
      <c r="G179" s="80"/>
      <c r="H179" s="19"/>
      <c r="I179" s="24"/>
      <c r="J179" s="24"/>
    </row>
    <row r="180" spans="1:10" ht="26.25" customHeight="1">
      <c r="A180" s="19"/>
      <c r="B180" s="81" t="s">
        <v>290</v>
      </c>
      <c r="C180" s="81"/>
      <c r="D180" s="81"/>
      <c r="E180" s="80"/>
      <c r="F180" s="80"/>
      <c r="G180" s="80"/>
      <c r="H180" s="19"/>
      <c r="I180" s="24"/>
      <c r="J180" s="24"/>
    </row>
    <row r="181" spans="1:10" ht="336.75" customHeight="1">
      <c r="A181" s="80"/>
      <c r="B181" s="80"/>
      <c r="C181" s="80"/>
      <c r="D181" s="80"/>
      <c r="E181" s="80"/>
      <c r="F181" s="80"/>
      <c r="G181" s="80"/>
      <c r="H181" s="19"/>
      <c r="I181" s="24"/>
      <c r="J181" s="24"/>
    </row>
    <row r="182" spans="1:10" ht="13.5" customHeight="1">
      <c r="A182" s="80"/>
      <c r="B182" s="80"/>
      <c r="C182" s="80"/>
      <c r="D182" s="80"/>
      <c r="E182" s="80"/>
      <c r="F182" s="80"/>
      <c r="G182" s="80"/>
      <c r="H182" s="19"/>
      <c r="I182" s="24"/>
      <c r="J182" s="24"/>
    </row>
    <row r="183" spans="1:10" ht="12.75">
      <c r="A183" s="19"/>
      <c r="B183" s="19"/>
      <c r="C183" s="19"/>
      <c r="D183" s="19"/>
      <c r="E183" s="19"/>
      <c r="F183" s="19"/>
      <c r="G183" s="19"/>
      <c r="H183" s="19"/>
      <c r="I183" s="24"/>
      <c r="J183" s="24"/>
    </row>
    <row r="184" spans="1:10" ht="12.75">
      <c r="A184" s="19"/>
      <c r="B184" s="19"/>
      <c r="C184" s="19"/>
      <c r="D184" s="19"/>
      <c r="E184" s="19"/>
      <c r="F184" s="19"/>
      <c r="G184" s="19"/>
      <c r="H184" s="19"/>
      <c r="I184" s="24"/>
      <c r="J184" s="24"/>
    </row>
    <row r="185" spans="1:10" ht="12.75">
      <c r="A185" s="19"/>
      <c r="B185" s="19"/>
      <c r="C185" s="19"/>
      <c r="D185" s="19"/>
      <c r="E185" s="19"/>
      <c r="F185" s="19"/>
      <c r="G185" s="19"/>
      <c r="H185" s="19"/>
      <c r="I185" s="24"/>
      <c r="J185" s="24"/>
    </row>
    <row r="186" spans="1:10" ht="12.75">
      <c r="A186" s="19"/>
      <c r="B186" s="19"/>
      <c r="C186" s="19"/>
      <c r="D186" s="19"/>
      <c r="E186" s="19"/>
      <c r="F186" s="19"/>
      <c r="G186" s="19"/>
      <c r="H186" s="19"/>
      <c r="I186" s="24"/>
      <c r="J186" s="24"/>
    </row>
    <row r="187" spans="1:10" ht="12.75">
      <c r="A187" s="19"/>
      <c r="B187" s="19"/>
      <c r="C187" s="19"/>
      <c r="D187" s="19"/>
      <c r="E187" s="19"/>
      <c r="F187" s="19"/>
      <c r="G187" s="19"/>
      <c r="H187" s="19"/>
      <c r="I187" s="24"/>
      <c r="J187" s="24"/>
    </row>
    <row r="188" spans="1:10" ht="12.75">
      <c r="A188" s="19"/>
      <c r="B188" s="19"/>
      <c r="C188" s="19"/>
      <c r="D188" s="19"/>
      <c r="E188" s="19"/>
      <c r="F188" s="19"/>
      <c r="G188" s="19"/>
      <c r="H188" s="19"/>
      <c r="I188" s="24"/>
      <c r="J188" s="24"/>
    </row>
    <row r="189" spans="1:10" ht="12.75">
      <c r="A189" s="19"/>
      <c r="B189" s="19"/>
      <c r="C189" s="19"/>
      <c r="D189" s="19"/>
      <c r="E189" s="19"/>
      <c r="F189" s="19"/>
      <c r="G189" s="19"/>
      <c r="H189" s="19"/>
      <c r="I189" s="24"/>
      <c r="J189" s="24"/>
    </row>
    <row r="190" spans="1:10" ht="12.75">
      <c r="A190" s="19"/>
      <c r="B190" s="19"/>
      <c r="C190" s="19"/>
      <c r="D190" s="19"/>
      <c r="E190" s="19"/>
      <c r="F190" s="19"/>
      <c r="G190" s="19"/>
      <c r="H190" s="19"/>
      <c r="I190" s="24"/>
      <c r="J190" s="24"/>
    </row>
    <row r="191" spans="1:10" ht="12.75">
      <c r="A191" s="19"/>
      <c r="B191" s="19"/>
      <c r="C191" s="19"/>
      <c r="D191" s="19"/>
      <c r="E191" s="19"/>
      <c r="F191" s="19"/>
      <c r="G191" s="19"/>
      <c r="H191" s="19"/>
      <c r="I191" s="24"/>
      <c r="J191" s="24"/>
    </row>
    <row r="192" spans="1:10" ht="12.75">
      <c r="A192" s="19"/>
      <c r="B192" s="19"/>
      <c r="C192" s="19"/>
      <c r="D192" s="19"/>
      <c r="E192" s="19"/>
      <c r="F192" s="19"/>
      <c r="G192" s="19"/>
      <c r="H192" s="19"/>
      <c r="I192" s="24"/>
      <c r="J192" s="24"/>
    </row>
    <row r="193" spans="1:10" ht="12.75">
      <c r="A193" s="19"/>
      <c r="B193" s="19"/>
      <c r="C193" s="19"/>
      <c r="D193" s="19"/>
      <c r="E193" s="19"/>
      <c r="F193" s="19"/>
      <c r="G193" s="19"/>
      <c r="H193" s="19"/>
      <c r="I193" s="24"/>
      <c r="J193" s="24"/>
    </row>
    <row r="194" spans="1:10" ht="12.75">
      <c r="A194" s="19"/>
      <c r="B194" s="19"/>
      <c r="C194" s="19"/>
      <c r="D194" s="19"/>
      <c r="E194" s="19"/>
      <c r="F194" s="19"/>
      <c r="G194" s="19"/>
      <c r="H194" s="19"/>
      <c r="I194" s="24"/>
      <c r="J194" s="24"/>
    </row>
    <row r="195" spans="1:10" ht="12.75">
      <c r="A195" s="19"/>
      <c r="B195" s="19"/>
      <c r="C195" s="19"/>
      <c r="D195" s="19"/>
      <c r="E195" s="19"/>
      <c r="F195" s="19"/>
      <c r="G195" s="19"/>
      <c r="H195" s="19"/>
      <c r="I195" s="24"/>
      <c r="J195" s="24"/>
    </row>
    <row r="196" spans="1:10" ht="12.75">
      <c r="A196" s="19"/>
      <c r="B196" s="19"/>
      <c r="C196" s="19"/>
      <c r="D196" s="19"/>
      <c r="E196" s="19"/>
      <c r="F196" s="19"/>
      <c r="G196" s="19"/>
      <c r="H196" s="19"/>
      <c r="I196" s="24"/>
      <c r="J196" s="24"/>
    </row>
    <row r="197" spans="1:10" ht="12.75">
      <c r="A197" s="19"/>
      <c r="B197" s="19"/>
      <c r="C197" s="19"/>
      <c r="D197" s="19"/>
      <c r="E197" s="19"/>
      <c r="F197" s="19"/>
      <c r="G197" s="19"/>
      <c r="H197" s="19"/>
      <c r="I197" s="24"/>
      <c r="J197" s="24"/>
    </row>
    <row r="198" spans="1:10" ht="12.75">
      <c r="A198" s="19"/>
      <c r="B198" s="19"/>
      <c r="C198" s="19"/>
      <c r="D198" s="19"/>
      <c r="E198" s="19"/>
      <c r="F198" s="19"/>
      <c r="G198" s="19"/>
      <c r="H198" s="19"/>
      <c r="I198" s="24"/>
      <c r="J198" s="24"/>
    </row>
    <row r="199" spans="1:10" ht="12.75">
      <c r="A199" s="19"/>
      <c r="B199" s="19"/>
      <c r="C199" s="19"/>
      <c r="D199" s="19"/>
      <c r="E199" s="19"/>
      <c r="F199" s="19"/>
      <c r="G199" s="19"/>
      <c r="H199" s="19"/>
      <c r="I199" s="24"/>
      <c r="J199" s="24"/>
    </row>
    <row r="200" spans="1:10" ht="12.75">
      <c r="A200" s="19"/>
      <c r="B200" s="19"/>
      <c r="C200" s="19"/>
      <c r="D200" s="19"/>
      <c r="E200" s="19"/>
      <c r="F200" s="19"/>
      <c r="G200" s="19"/>
      <c r="H200" s="19"/>
      <c r="I200" s="24"/>
      <c r="J200" s="24"/>
    </row>
    <row r="201" spans="1:10" ht="12.75">
      <c r="A201" s="19"/>
      <c r="B201" s="19"/>
      <c r="C201" s="19"/>
      <c r="D201" s="19"/>
      <c r="E201" s="19"/>
      <c r="F201" s="19"/>
      <c r="G201" s="19"/>
      <c r="H201" s="19"/>
      <c r="I201" s="24"/>
      <c r="J201" s="24"/>
    </row>
    <row r="202" spans="1:10" ht="12.75">
      <c r="A202" s="19"/>
      <c r="B202" s="19"/>
      <c r="C202" s="19"/>
      <c r="D202" s="19"/>
      <c r="E202" s="19"/>
      <c r="F202" s="19"/>
      <c r="G202" s="19"/>
      <c r="H202" s="19"/>
      <c r="I202" s="24"/>
      <c r="J202" s="24"/>
    </row>
    <row r="203" spans="1:10" ht="12.75">
      <c r="A203" s="19"/>
      <c r="B203" s="19"/>
      <c r="C203" s="19"/>
      <c r="D203" s="19"/>
      <c r="E203" s="19"/>
      <c r="F203" s="19"/>
      <c r="G203" s="19"/>
      <c r="H203" s="19"/>
      <c r="I203" s="24"/>
      <c r="J203" s="24"/>
    </row>
    <row r="204" spans="1:10" ht="12.75">
      <c r="A204" s="19"/>
      <c r="B204" s="19"/>
      <c r="C204" s="19"/>
      <c r="D204" s="19"/>
      <c r="E204" s="19"/>
      <c r="F204" s="19"/>
      <c r="G204" s="19"/>
      <c r="H204" s="19"/>
      <c r="I204" s="24"/>
      <c r="J204" s="24"/>
    </row>
    <row r="205" spans="1:10" ht="12.75">
      <c r="A205" s="19"/>
      <c r="B205" s="19"/>
      <c r="C205" s="19"/>
      <c r="D205" s="19"/>
      <c r="E205" s="19"/>
      <c r="F205" s="19"/>
      <c r="G205" s="19"/>
      <c r="H205" s="19"/>
      <c r="I205" s="24"/>
      <c r="J205" s="24"/>
    </row>
    <row r="206" spans="1:10" ht="12.75">
      <c r="A206" s="19"/>
      <c r="B206" s="19"/>
      <c r="C206" s="19"/>
      <c r="D206" s="19"/>
      <c r="E206" s="19"/>
      <c r="F206" s="19"/>
      <c r="G206" s="19"/>
      <c r="H206" s="19"/>
      <c r="I206" s="24"/>
      <c r="J206" s="24"/>
    </row>
    <row r="207" spans="1:10" ht="12.75">
      <c r="A207" s="19"/>
      <c r="B207" s="19"/>
      <c r="C207" s="19"/>
      <c r="D207" s="19"/>
      <c r="E207" s="19"/>
      <c r="F207" s="19"/>
      <c r="G207" s="19"/>
      <c r="H207" s="19"/>
      <c r="I207" s="24"/>
      <c r="J207" s="24"/>
    </row>
    <row r="208" spans="1:10" ht="12.75">
      <c r="A208" s="19"/>
      <c r="B208" s="19"/>
      <c r="C208" s="19"/>
      <c r="D208" s="19"/>
      <c r="E208" s="19"/>
      <c r="F208" s="19"/>
      <c r="G208" s="19"/>
      <c r="H208" s="19"/>
      <c r="I208" s="24"/>
      <c r="J208" s="24"/>
    </row>
    <row r="209" spans="1:10" ht="12.75">
      <c r="A209" s="19"/>
      <c r="B209" s="19"/>
      <c r="C209" s="19"/>
      <c r="D209" s="19"/>
      <c r="E209" s="19"/>
      <c r="F209" s="19"/>
      <c r="G209" s="19"/>
      <c r="H209" s="19"/>
      <c r="I209" s="24"/>
      <c r="J209" s="24"/>
    </row>
    <row r="210" spans="1:10" ht="12.75">
      <c r="A210" s="19"/>
      <c r="B210" s="19"/>
      <c r="C210" s="19"/>
      <c r="D210" s="19"/>
      <c r="E210" s="19"/>
      <c r="F210" s="19"/>
      <c r="G210" s="19"/>
      <c r="H210" s="19"/>
      <c r="I210" s="24"/>
      <c r="J210" s="24"/>
    </row>
    <row r="211" spans="1:10" ht="12.75">
      <c r="A211" s="19"/>
      <c r="B211" s="19"/>
      <c r="C211" s="19"/>
      <c r="D211" s="19"/>
      <c r="E211" s="19"/>
      <c r="F211" s="19"/>
      <c r="G211" s="19"/>
      <c r="H211" s="19"/>
      <c r="I211" s="24"/>
      <c r="J211" s="24"/>
    </row>
    <row r="212" spans="1:10" ht="12.75">
      <c r="A212" s="19"/>
      <c r="B212" s="19"/>
      <c r="C212" s="19"/>
      <c r="D212" s="19"/>
      <c r="E212" s="19"/>
      <c r="F212" s="19"/>
      <c r="G212" s="19"/>
      <c r="H212" s="19"/>
      <c r="I212" s="24"/>
      <c r="J212" s="24"/>
    </row>
    <row r="213" spans="1:10" ht="12.75">
      <c r="A213" s="19"/>
      <c r="B213" s="19"/>
      <c r="C213" s="19"/>
      <c r="D213" s="19"/>
      <c r="E213" s="19"/>
      <c r="F213" s="19"/>
      <c r="G213" s="19"/>
      <c r="H213" s="19"/>
      <c r="I213" s="24"/>
      <c r="J213" s="24"/>
    </row>
    <row r="214" spans="1:10" ht="12.75">
      <c r="A214" s="19"/>
      <c r="B214" s="19"/>
      <c r="C214" s="19"/>
      <c r="D214" s="19"/>
      <c r="E214" s="19"/>
      <c r="F214" s="19"/>
      <c r="G214" s="19"/>
      <c r="H214" s="19"/>
      <c r="I214" s="24"/>
      <c r="J214" s="24"/>
    </row>
    <row r="215" spans="1:10" ht="12.75">
      <c r="A215" s="19"/>
      <c r="B215" s="19"/>
      <c r="C215" s="19"/>
      <c r="D215" s="19"/>
      <c r="E215" s="19"/>
      <c r="F215" s="19"/>
      <c r="G215" s="19"/>
      <c r="H215" s="19"/>
      <c r="I215" s="24"/>
      <c r="J215" s="24"/>
    </row>
    <row r="216" spans="1:10" ht="12.75">
      <c r="A216" s="19"/>
      <c r="B216" s="19"/>
      <c r="C216" s="19"/>
      <c r="D216" s="19"/>
      <c r="E216" s="19"/>
      <c r="F216" s="19"/>
      <c r="G216" s="19"/>
      <c r="H216" s="19"/>
      <c r="I216" s="24"/>
      <c r="J216" s="24"/>
    </row>
    <row r="217" spans="1:10" ht="12.75">
      <c r="A217" s="19"/>
      <c r="B217" s="19"/>
      <c r="C217" s="19"/>
      <c r="D217" s="19"/>
      <c r="E217" s="19"/>
      <c r="F217" s="19"/>
      <c r="G217" s="19"/>
      <c r="H217" s="19"/>
      <c r="I217" s="24"/>
      <c r="J217" s="24"/>
    </row>
    <row r="218" spans="1:10" ht="12.75">
      <c r="A218" s="19"/>
      <c r="B218" s="19"/>
      <c r="C218" s="19"/>
      <c r="D218" s="19"/>
      <c r="E218" s="19"/>
      <c r="F218" s="19"/>
      <c r="G218" s="19"/>
      <c r="H218" s="19"/>
      <c r="I218" s="24"/>
      <c r="J218" s="24"/>
    </row>
    <row r="219" spans="1:10" ht="12.75">
      <c r="A219" s="19"/>
      <c r="B219" s="19"/>
      <c r="C219" s="19"/>
      <c r="D219" s="19"/>
      <c r="E219" s="19"/>
      <c r="F219" s="19"/>
      <c r="G219" s="19"/>
      <c r="H219" s="19"/>
      <c r="I219" s="24"/>
      <c r="J219" s="24"/>
    </row>
    <row r="220" spans="1:10" ht="12.75">
      <c r="A220" s="19"/>
      <c r="B220" s="19"/>
      <c r="C220" s="19"/>
      <c r="D220" s="19"/>
      <c r="E220" s="19"/>
      <c r="F220" s="19"/>
      <c r="G220" s="19"/>
      <c r="H220" s="19"/>
      <c r="I220" s="24"/>
      <c r="J220" s="24"/>
    </row>
    <row r="221" spans="1:10" ht="12.75">
      <c r="A221" s="19"/>
      <c r="B221" s="19"/>
      <c r="C221" s="19"/>
      <c r="D221" s="19"/>
      <c r="E221" s="19"/>
      <c r="F221" s="19"/>
      <c r="G221" s="19"/>
      <c r="H221" s="19"/>
      <c r="I221" s="24"/>
      <c r="J221" s="24"/>
    </row>
    <row r="222" spans="1:10" ht="12.75">
      <c r="A222" s="19"/>
      <c r="B222" s="19"/>
      <c r="C222" s="19"/>
      <c r="D222" s="19"/>
      <c r="E222" s="19"/>
      <c r="F222" s="19"/>
      <c r="G222" s="19"/>
      <c r="H222" s="19"/>
      <c r="I222" s="24"/>
      <c r="J222" s="24"/>
    </row>
    <row r="223" spans="1:10" ht="12.75">
      <c r="A223" s="19"/>
      <c r="B223" s="19"/>
      <c r="C223" s="19"/>
      <c r="D223" s="19"/>
      <c r="E223" s="19"/>
      <c r="F223" s="19"/>
      <c r="G223" s="19"/>
      <c r="H223" s="19"/>
      <c r="I223" s="24"/>
      <c r="J223" s="24"/>
    </row>
    <row r="224" spans="1:10" ht="12.75">
      <c r="A224" s="19"/>
      <c r="B224" s="19"/>
      <c r="C224" s="19"/>
      <c r="D224" s="19"/>
      <c r="E224" s="19"/>
      <c r="F224" s="19"/>
      <c r="G224" s="19"/>
      <c r="H224" s="19"/>
      <c r="I224" s="24"/>
      <c r="J224" s="24"/>
    </row>
    <row r="225" spans="1:10" ht="12.75">
      <c r="A225" s="19"/>
      <c r="B225" s="19"/>
      <c r="C225" s="19"/>
      <c r="D225" s="19"/>
      <c r="E225" s="19"/>
      <c r="F225" s="19"/>
      <c r="G225" s="19"/>
      <c r="H225" s="19"/>
      <c r="I225" s="24"/>
      <c r="J225" s="24"/>
    </row>
    <row r="226" spans="1:10" ht="12.75">
      <c r="A226" s="19"/>
      <c r="B226" s="19"/>
      <c r="C226" s="19"/>
      <c r="D226" s="19"/>
      <c r="E226" s="19"/>
      <c r="F226" s="19"/>
      <c r="G226" s="19"/>
      <c r="H226" s="19"/>
      <c r="I226" s="24"/>
      <c r="J226" s="24"/>
    </row>
    <row r="227" spans="1:8" ht="12.75">
      <c r="A227" s="3"/>
      <c r="B227" s="3"/>
      <c r="C227" s="3"/>
      <c r="D227" s="3"/>
      <c r="E227" s="3"/>
      <c r="F227" s="3"/>
      <c r="G227" s="3"/>
      <c r="H227" s="3"/>
    </row>
    <row r="228" spans="1:8" ht="12.75">
      <c r="A228" s="3"/>
      <c r="B228" s="3"/>
      <c r="C228" s="3"/>
      <c r="D228" s="3"/>
      <c r="E228" s="3"/>
      <c r="F228" s="3"/>
      <c r="G228" s="3"/>
      <c r="H228" s="3"/>
    </row>
    <row r="229" spans="1:8" ht="12.75">
      <c r="A229" s="3"/>
      <c r="B229" s="3"/>
      <c r="C229" s="3"/>
      <c r="D229" s="3"/>
      <c r="E229" s="3"/>
      <c r="F229" s="3"/>
      <c r="G229" s="3"/>
      <c r="H229" s="3"/>
    </row>
    <row r="230" spans="1:8" ht="12.75">
      <c r="A230" s="3"/>
      <c r="B230" s="3"/>
      <c r="C230" s="3"/>
      <c r="D230" s="3"/>
      <c r="E230" s="3"/>
      <c r="F230" s="3"/>
      <c r="G230" s="3"/>
      <c r="H230" s="3"/>
    </row>
    <row r="231" spans="1:8" ht="12.75">
      <c r="A231" s="3"/>
      <c r="B231" s="3"/>
      <c r="C231" s="3"/>
      <c r="D231" s="3"/>
      <c r="E231" s="3"/>
      <c r="F231" s="3"/>
      <c r="G231" s="3"/>
      <c r="H231" s="3"/>
    </row>
    <row r="232" spans="1:8" ht="12.75">
      <c r="A232" s="3"/>
      <c r="B232" s="3"/>
      <c r="C232" s="3"/>
      <c r="D232" s="3"/>
      <c r="E232" s="3"/>
      <c r="F232" s="3"/>
      <c r="G232" s="3"/>
      <c r="H232" s="3"/>
    </row>
    <row r="233" spans="1:8" ht="12.75">
      <c r="A233" s="3"/>
      <c r="B233" s="3"/>
      <c r="C233" s="3"/>
      <c r="D233" s="3"/>
      <c r="E233" s="3"/>
      <c r="F233" s="3"/>
      <c r="G233" s="3"/>
      <c r="H233" s="3"/>
    </row>
    <row r="234" spans="1:8" ht="12.75">
      <c r="A234" s="3"/>
      <c r="B234" s="3"/>
      <c r="C234" s="3"/>
      <c r="D234" s="3"/>
      <c r="E234" s="3"/>
      <c r="F234" s="3"/>
      <c r="G234" s="3"/>
      <c r="H234" s="3"/>
    </row>
    <row r="235" spans="1:8" ht="12.75">
      <c r="A235" s="3"/>
      <c r="B235" s="3"/>
      <c r="C235" s="3"/>
      <c r="D235" s="3"/>
      <c r="E235" s="3"/>
      <c r="F235" s="3"/>
      <c r="G235" s="3"/>
      <c r="H235" s="3"/>
    </row>
    <row r="236" spans="1:8" ht="12.75">
      <c r="A236" s="3"/>
      <c r="B236" s="3"/>
      <c r="C236" s="3"/>
      <c r="D236" s="3"/>
      <c r="E236" s="3"/>
      <c r="F236" s="3"/>
      <c r="G236" s="3"/>
      <c r="H236" s="3"/>
    </row>
    <row r="237" spans="1:8" ht="12.75">
      <c r="A237" s="3"/>
      <c r="B237" s="3"/>
      <c r="C237" s="3"/>
      <c r="D237" s="3"/>
      <c r="E237" s="3"/>
      <c r="F237" s="3"/>
      <c r="G237" s="3"/>
      <c r="H237" s="3"/>
    </row>
    <row r="238" spans="1:8" ht="12.75">
      <c r="A238" s="3"/>
      <c r="B238" s="3"/>
      <c r="C238" s="3"/>
      <c r="D238" s="3"/>
      <c r="E238" s="3"/>
      <c r="F238" s="3"/>
      <c r="G238" s="3"/>
      <c r="H238" s="3"/>
    </row>
    <row r="239" spans="1:8" ht="12.75">
      <c r="A239" s="3"/>
      <c r="B239" s="3"/>
      <c r="C239" s="3"/>
      <c r="D239" s="3"/>
      <c r="E239" s="3"/>
      <c r="F239" s="3"/>
      <c r="G239" s="3"/>
      <c r="H239" s="3"/>
    </row>
    <row r="240" spans="1:8" ht="12.75">
      <c r="A240" s="3"/>
      <c r="B240" s="3"/>
      <c r="C240" s="3"/>
      <c r="D240" s="3"/>
      <c r="E240" s="3"/>
      <c r="F240" s="3"/>
      <c r="G240" s="3"/>
      <c r="H240" s="3"/>
    </row>
    <row r="241" spans="1:8" ht="12.75">
      <c r="A241" s="3"/>
      <c r="B241" s="3"/>
      <c r="C241" s="3"/>
      <c r="D241" s="3"/>
      <c r="E241" s="3"/>
      <c r="F241" s="3"/>
      <c r="G241" s="3"/>
      <c r="H241" s="3"/>
    </row>
    <row r="242" spans="1:8" ht="12.75">
      <c r="A242" s="3"/>
      <c r="B242" s="3"/>
      <c r="C242" s="3"/>
      <c r="D242" s="3"/>
      <c r="E242" s="3"/>
      <c r="F242" s="3"/>
      <c r="G242" s="3"/>
      <c r="H242" s="3"/>
    </row>
    <row r="243" spans="1:8" ht="12.75">
      <c r="A243" s="3"/>
      <c r="B243" s="3"/>
      <c r="C243" s="3"/>
      <c r="D243" s="3"/>
      <c r="E243" s="3"/>
      <c r="F243" s="3"/>
      <c r="G243" s="3"/>
      <c r="H243" s="3"/>
    </row>
    <row r="244" spans="1:8" ht="12.75">
      <c r="A244" s="3"/>
      <c r="B244" s="3"/>
      <c r="C244" s="3"/>
      <c r="D244" s="3"/>
      <c r="E244" s="3"/>
      <c r="F244" s="3"/>
      <c r="G244" s="3"/>
      <c r="H244" s="3"/>
    </row>
    <row r="245" spans="1:8" ht="12.75">
      <c r="A245" s="3"/>
      <c r="B245" s="3"/>
      <c r="C245" s="3"/>
      <c r="D245" s="3"/>
      <c r="E245" s="3"/>
      <c r="F245" s="3"/>
      <c r="G245" s="3"/>
      <c r="H245" s="3"/>
    </row>
    <row r="246" spans="1:8" ht="12.75">
      <c r="A246" s="3"/>
      <c r="B246" s="3"/>
      <c r="C246" s="3"/>
      <c r="D246" s="3"/>
      <c r="E246" s="3"/>
      <c r="F246" s="3"/>
      <c r="G246" s="3"/>
      <c r="H246" s="3"/>
    </row>
    <row r="247" spans="1:8" ht="12.75">
      <c r="A247" s="3"/>
      <c r="B247" s="3"/>
      <c r="C247" s="3"/>
      <c r="D247" s="3"/>
      <c r="E247" s="3"/>
      <c r="F247" s="3"/>
      <c r="G247" s="3"/>
      <c r="H247" s="3"/>
    </row>
    <row r="248" spans="1:8" ht="12.75">
      <c r="A248" s="3"/>
      <c r="B248" s="3"/>
      <c r="C248" s="3"/>
      <c r="D248" s="3"/>
      <c r="E248" s="3"/>
      <c r="F248" s="3"/>
      <c r="G248" s="3"/>
      <c r="H248" s="3"/>
    </row>
    <row r="249" spans="1:8" ht="12.75">
      <c r="A249" s="3"/>
      <c r="B249" s="3"/>
      <c r="C249" s="3"/>
      <c r="D249" s="3"/>
      <c r="E249" s="3"/>
      <c r="F249" s="3"/>
      <c r="G249" s="3"/>
      <c r="H249" s="3"/>
    </row>
  </sheetData>
  <sheetProtection/>
  <mergeCells count="183">
    <mergeCell ref="A181:G181"/>
    <mergeCell ref="A182:G182"/>
    <mergeCell ref="D85:E85"/>
    <mergeCell ref="D86:E86"/>
    <mergeCell ref="D90:E90"/>
    <mergeCell ref="D94:E94"/>
    <mergeCell ref="D95:E95"/>
    <mergeCell ref="D96:E96"/>
    <mergeCell ref="B178:E178"/>
    <mergeCell ref="A179:G179"/>
    <mergeCell ref="B180:D180"/>
    <mergeCell ref="E180:G180"/>
    <mergeCell ref="D136:E136"/>
    <mergeCell ref="D135:E135"/>
    <mergeCell ref="D141:E141"/>
    <mergeCell ref="D160:E160"/>
    <mergeCell ref="B175:E175"/>
    <mergeCell ref="A176:G176"/>
    <mergeCell ref="B177:F177"/>
    <mergeCell ref="D173:E173"/>
    <mergeCell ref="B174:F174"/>
    <mergeCell ref="D171:E171"/>
    <mergeCell ref="D172:E172"/>
    <mergeCell ref="D169:E169"/>
    <mergeCell ref="D170:E170"/>
    <mergeCell ref="D167:E167"/>
    <mergeCell ref="D168:E168"/>
    <mergeCell ref="D166:E166"/>
    <mergeCell ref="D164:E164"/>
    <mergeCell ref="D165:E165"/>
    <mergeCell ref="D163:E163"/>
    <mergeCell ref="D162:E162"/>
    <mergeCell ref="D159:E159"/>
    <mergeCell ref="D161:E161"/>
    <mergeCell ref="D158:E158"/>
    <mergeCell ref="D157:E157"/>
    <mergeCell ref="D155:E155"/>
    <mergeCell ref="D156:E156"/>
    <mergeCell ref="D154:E154"/>
    <mergeCell ref="B152:G152"/>
    <mergeCell ref="D153:E153"/>
    <mergeCell ref="B149:F149"/>
    <mergeCell ref="B150:E150"/>
    <mergeCell ref="B151:I151"/>
    <mergeCell ref="D147:E147"/>
    <mergeCell ref="D148:E148"/>
    <mergeCell ref="D146:E146"/>
    <mergeCell ref="D144:E144"/>
    <mergeCell ref="D145:E145"/>
    <mergeCell ref="D142:E142"/>
    <mergeCell ref="D143:E143"/>
    <mergeCell ref="D139:E139"/>
    <mergeCell ref="D140:E140"/>
    <mergeCell ref="D138:E138"/>
    <mergeCell ref="D134:E134"/>
    <mergeCell ref="D137:E137"/>
    <mergeCell ref="D133:E133"/>
    <mergeCell ref="D131:E131"/>
    <mergeCell ref="D132:E132"/>
    <mergeCell ref="D130:E130"/>
    <mergeCell ref="D129:E129"/>
    <mergeCell ref="D127:E127"/>
    <mergeCell ref="D128:E128"/>
    <mergeCell ref="D125:E125"/>
    <mergeCell ref="D126:E126"/>
    <mergeCell ref="D124:E124"/>
    <mergeCell ref="D122:E122"/>
    <mergeCell ref="D123:E123"/>
    <mergeCell ref="D120:E120"/>
    <mergeCell ref="D121:E121"/>
    <mergeCell ref="D119:E119"/>
    <mergeCell ref="D118:E118"/>
    <mergeCell ref="D116:E116"/>
    <mergeCell ref="D117:E117"/>
    <mergeCell ref="D115:E115"/>
    <mergeCell ref="D113:E113"/>
    <mergeCell ref="D114:E114"/>
    <mergeCell ref="D112:E112"/>
    <mergeCell ref="D111:E111"/>
    <mergeCell ref="D109:E109"/>
    <mergeCell ref="D110:E110"/>
    <mergeCell ref="D108:E108"/>
    <mergeCell ref="D107:E107"/>
    <mergeCell ref="D105:E105"/>
    <mergeCell ref="D106:E106"/>
    <mergeCell ref="D103:E103"/>
    <mergeCell ref="D104:E104"/>
    <mergeCell ref="D102:E102"/>
    <mergeCell ref="D101:E101"/>
    <mergeCell ref="D99:E99"/>
    <mergeCell ref="D100:E100"/>
    <mergeCell ref="D98:E98"/>
    <mergeCell ref="D97:E97"/>
    <mergeCell ref="D92:E92"/>
    <mergeCell ref="D93:E93"/>
    <mergeCell ref="D91:E91"/>
    <mergeCell ref="D89:E89"/>
    <mergeCell ref="D88:E88"/>
    <mergeCell ref="D84:E84"/>
    <mergeCell ref="D87:E87"/>
    <mergeCell ref="D83:E83"/>
    <mergeCell ref="D81:E81"/>
    <mergeCell ref="D82:E82"/>
    <mergeCell ref="D80:E80"/>
    <mergeCell ref="D78:E78"/>
    <mergeCell ref="D79:E79"/>
    <mergeCell ref="D77:E77"/>
    <mergeCell ref="D75:E75"/>
    <mergeCell ref="D76:E76"/>
    <mergeCell ref="D74:E74"/>
    <mergeCell ref="D73:E73"/>
    <mergeCell ref="D72:E72"/>
    <mergeCell ref="D70:E70"/>
    <mergeCell ref="D71:E71"/>
    <mergeCell ref="D69:E69"/>
    <mergeCell ref="D67:E67"/>
    <mergeCell ref="D68:E68"/>
    <mergeCell ref="D65:E65"/>
    <mergeCell ref="D66:E66"/>
    <mergeCell ref="D63:E63"/>
    <mergeCell ref="D64:E64"/>
    <mergeCell ref="D62:E62"/>
    <mergeCell ref="D61:E61"/>
    <mergeCell ref="D59:E59"/>
    <mergeCell ref="D60:E60"/>
    <mergeCell ref="D57:E57"/>
    <mergeCell ref="D58:E58"/>
    <mergeCell ref="D55:E55"/>
    <mergeCell ref="D56:E56"/>
    <mergeCell ref="D53:E53"/>
    <mergeCell ref="D54:E54"/>
    <mergeCell ref="D52:E52"/>
    <mergeCell ref="D50:E50"/>
    <mergeCell ref="D51:E51"/>
    <mergeCell ref="D48:E48"/>
    <mergeCell ref="D49:E49"/>
    <mergeCell ref="D46:E46"/>
    <mergeCell ref="D47:E47"/>
    <mergeCell ref="D45:E45"/>
    <mergeCell ref="D43:E43"/>
    <mergeCell ref="D44:E44"/>
    <mergeCell ref="D42:E42"/>
    <mergeCell ref="D41:E41"/>
    <mergeCell ref="D39:E39"/>
    <mergeCell ref="D40:E40"/>
    <mergeCell ref="D38:E38"/>
    <mergeCell ref="D36:E36"/>
    <mergeCell ref="D37:E37"/>
    <mergeCell ref="D35:E35"/>
    <mergeCell ref="D34:E34"/>
    <mergeCell ref="D33:E33"/>
    <mergeCell ref="D32:E32"/>
    <mergeCell ref="D30:E30"/>
    <mergeCell ref="D31:E31"/>
    <mergeCell ref="D28:E28"/>
    <mergeCell ref="D29:E29"/>
    <mergeCell ref="D27:E27"/>
    <mergeCell ref="D25:E25"/>
    <mergeCell ref="D26:E26"/>
    <mergeCell ref="D24:E24"/>
    <mergeCell ref="D22:E22"/>
    <mergeCell ref="D23:E23"/>
    <mergeCell ref="D21:E21"/>
    <mergeCell ref="D19:E19"/>
    <mergeCell ref="D18:E18"/>
    <mergeCell ref="D16:E16"/>
    <mergeCell ref="D17:E17"/>
    <mergeCell ref="D20:E20"/>
    <mergeCell ref="D14:E14"/>
    <mergeCell ref="D15:E15"/>
    <mergeCell ref="D13:E13"/>
    <mergeCell ref="D12:E12"/>
    <mergeCell ref="D10:E10"/>
    <mergeCell ref="D11:E11"/>
    <mergeCell ref="B2:I2"/>
    <mergeCell ref="D9:E9"/>
    <mergeCell ref="B7:G7"/>
    <mergeCell ref="D8:E8"/>
    <mergeCell ref="D5:E5"/>
    <mergeCell ref="D6:E6"/>
    <mergeCell ref="A3:G3"/>
    <mergeCell ref="A4:C4"/>
    <mergeCell ref="D4:F4"/>
  </mergeCells>
  <printOptions/>
  <pageMargins left="0.35433070866141736" right="0" top="0.3937007874015748" bottom="0.3937007874015748" header="0.5118110236220472" footer="0.5118110236220472"/>
  <pageSetup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Mazgajska</cp:lastModifiedBy>
  <cp:lastPrinted>2013-08-22T10:06:23Z</cp:lastPrinted>
  <dcterms:modified xsi:type="dcterms:W3CDTF">2013-08-22T10:06:52Z</dcterms:modified>
  <cp:category/>
  <cp:version/>
  <cp:contentType/>
  <cp:contentStatus/>
</cp:coreProperties>
</file>