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9140" windowHeight="10080" activeTab="2"/>
  </bookViews>
  <sheets>
    <sheet name="chemia" sheetId="1" r:id="rId1"/>
    <sheet name="chleb" sheetId="2" r:id="rId2"/>
    <sheet name="nabiał" sheetId="3" r:id="rId3"/>
    <sheet name="mrożonki" sheetId="4" r:id="rId4"/>
    <sheet name="suche" sheetId="5" r:id="rId5"/>
    <sheet name="mięso" sheetId="6" r:id="rId6"/>
    <sheet name="Arkusz2" sheetId="7" r:id="rId7"/>
  </sheets>
  <definedNames/>
  <calcPr fullCalcOnLoad="1"/>
</workbook>
</file>

<file path=xl/sharedStrings.xml><?xml version="1.0" encoding="utf-8"?>
<sst xmlns="http://schemas.openxmlformats.org/spreadsheetml/2006/main" count="523" uniqueCount="291">
  <si>
    <t>masa jednostkowa</t>
  </si>
  <si>
    <t>lp.</t>
  </si>
  <si>
    <t>nazwa artykułu</t>
  </si>
  <si>
    <t xml:space="preserve">ilość roczna </t>
  </si>
  <si>
    <t>cena jednostkowa netto</t>
  </si>
  <si>
    <t>wartość podatku VAT 23%</t>
  </si>
  <si>
    <t xml:space="preserve">płyn uniwersalny do mycia </t>
  </si>
  <si>
    <t>kij do miotły wkrecany (drewniany)</t>
  </si>
  <si>
    <t>golarki jednorazowe (otrzech ostrzach z paskiem nawilżającym)</t>
  </si>
  <si>
    <t>mydło do mycia antybakteryjne</t>
  </si>
  <si>
    <t>mydło antybakteryjne w płynie z pompką</t>
  </si>
  <si>
    <t>papier toaletowy szary 3 warstwowy min 150 listków (każda rolka otoczona banderolą)</t>
  </si>
  <si>
    <t>pasta do zębów</t>
  </si>
  <si>
    <t>płyn do mycia naczyń</t>
  </si>
  <si>
    <t>tabletki do zmywarek min 60 szt. w opakowaniu</t>
  </si>
  <si>
    <t>płyn do WC ,, TYTAN"</t>
  </si>
  <si>
    <t xml:space="preserve">kret do rur </t>
  </si>
  <si>
    <t>proszek do szorowania IZO</t>
  </si>
  <si>
    <t>szampon do włosów</t>
  </si>
  <si>
    <t>ręcznik papierowy (biały)</t>
  </si>
  <si>
    <t xml:space="preserve">ręcznik papierowy ZZ </t>
  </si>
  <si>
    <t>worki na śmieci ( 60 litrów czarne)</t>
  </si>
  <si>
    <t>worki na śmieci 35 litrów (czerwone z taśmą)</t>
  </si>
  <si>
    <t>płyn do dezybfekcji ,, DOMESTOS"</t>
  </si>
  <si>
    <t>płyn do mycia szyb z pompką</t>
  </si>
  <si>
    <t xml:space="preserve">druciak spiralny </t>
  </si>
  <si>
    <t>płyn do mycia podłóg  (zapachowy)</t>
  </si>
  <si>
    <t>worek na śmieci 120 litrów (czarny)</t>
  </si>
  <si>
    <t>szufelka plastikowa</t>
  </si>
  <si>
    <t>zestaw do wc (szczotka +pojemnik)</t>
  </si>
  <si>
    <t xml:space="preserve">miotła do zamiatania </t>
  </si>
  <si>
    <t>worek na śmieci 240l (mocny)</t>
  </si>
  <si>
    <t>odświeżacz powietrza spray 300ml</t>
  </si>
  <si>
    <t>1 litr</t>
  </si>
  <si>
    <t>1 szt.</t>
  </si>
  <si>
    <t>0,5 litra</t>
  </si>
  <si>
    <t xml:space="preserve">opak 5 litrów </t>
  </si>
  <si>
    <t>1 rolka</t>
  </si>
  <si>
    <t>100ml</t>
  </si>
  <si>
    <t>opak . 5 litrów</t>
  </si>
  <si>
    <t>opak.</t>
  </si>
  <si>
    <t>0.7 litra</t>
  </si>
  <si>
    <t>250g</t>
  </si>
  <si>
    <t>0,5 kg</t>
  </si>
  <si>
    <t xml:space="preserve">sól do zmywarek </t>
  </si>
  <si>
    <t>1,5 kg/opak.</t>
  </si>
  <si>
    <t>1 opak.(200 listków)</t>
  </si>
  <si>
    <t>1 opak.-  50szt.</t>
  </si>
  <si>
    <t>1 opak. - 15 szt.</t>
  </si>
  <si>
    <t>szt.</t>
  </si>
  <si>
    <t>1 opak. (min. 50szt.)</t>
  </si>
  <si>
    <t>1 opak. 10 szt. (cena za opakowanie)</t>
  </si>
  <si>
    <t xml:space="preserve">0,75 litra </t>
  </si>
  <si>
    <t>kpl.</t>
  </si>
  <si>
    <t>1 opak. 10szt. (cena za opakowanie)</t>
  </si>
  <si>
    <t>1 opak. 5 szt. (cena za opakowanie)</t>
  </si>
  <si>
    <t>opak (50 sztuk)</t>
  </si>
  <si>
    <t>worki do mrożenia poj. 3-3,5 litra z atestem</t>
  </si>
  <si>
    <t>worki do mrożenia poj. nie mniejsza niż 5 litrów z atestem</t>
  </si>
  <si>
    <t>gąbki do mycia naczyń o wymiarach nie mniejszych niż 10cmx7cmx3cm z powłoką szorującą</t>
  </si>
  <si>
    <t xml:space="preserve">nazwa artykułu </t>
  </si>
  <si>
    <t>planowana wielkość zamówienia</t>
  </si>
  <si>
    <t>cena netto</t>
  </si>
  <si>
    <t>podatek VAT z %</t>
  </si>
  <si>
    <t>podatek VAT w zł</t>
  </si>
  <si>
    <t>cena brutto</t>
  </si>
  <si>
    <t>cena zamówienia netto</t>
  </si>
  <si>
    <t>cena zamówienia brutto</t>
  </si>
  <si>
    <t>jedn. miary</t>
  </si>
  <si>
    <t>kolumny</t>
  </si>
  <si>
    <t>2+4</t>
  </si>
  <si>
    <t>1x2</t>
  </si>
  <si>
    <t>1x5</t>
  </si>
  <si>
    <t xml:space="preserve">działania na kolumnach </t>
  </si>
  <si>
    <t>chleb baltonowski (krojony)</t>
  </si>
  <si>
    <t>bułka pszenna mała</t>
  </si>
  <si>
    <t>bułka maślana</t>
  </si>
  <si>
    <t>bułka tarta</t>
  </si>
  <si>
    <t xml:space="preserve">drożdżówka </t>
  </si>
  <si>
    <t>pączki z marmoladą i lukrem</t>
  </si>
  <si>
    <t>chleb razowy (krojony)</t>
  </si>
  <si>
    <t>chleb graham (krojony)</t>
  </si>
  <si>
    <t>1 kg</t>
  </si>
  <si>
    <t>1kg</t>
  </si>
  <si>
    <t>50g</t>
  </si>
  <si>
    <t>100g</t>
  </si>
  <si>
    <t>80g</t>
  </si>
  <si>
    <t>cena jednostkowa brutto(netto + VAT)</t>
  </si>
  <si>
    <t>roczna wartość przedmiotu zamówienia netto (kol 3x4)</t>
  </si>
  <si>
    <t>roczna wartość przedmiotu zamówienia brutto (kol 3x6)</t>
  </si>
  <si>
    <t>RAZEM</t>
  </si>
  <si>
    <t>l.p.</t>
  </si>
  <si>
    <t>jednostka miary</t>
  </si>
  <si>
    <t>podatek VAT w %</t>
  </si>
  <si>
    <t>Cena odatku VAT w zł</t>
  </si>
  <si>
    <t>cena zmówienia netto</t>
  </si>
  <si>
    <t>działania na kolumnach</t>
  </si>
  <si>
    <t>1 x 5</t>
  </si>
  <si>
    <t xml:space="preserve"> 1 x 2</t>
  </si>
  <si>
    <t>drożdże</t>
  </si>
  <si>
    <t>margaryna zwykła 250g</t>
  </si>
  <si>
    <t>tłuszcz meczny do smarowania pieczywa -zawartość tłuszczu mlecznego nie mniej niż 60%, tj. w 100g produktu zawartość tłuszczu mlecznego nie mniej niż 60g, w tym kwasy tłuszczowe nasycone min. 40g</t>
  </si>
  <si>
    <t>masło extra nie mniej niż  82% tłuszczu mlecznego</t>
  </si>
  <si>
    <t>masło roślinne w opakowaniu plastikowym 250g-Kruszwica</t>
  </si>
  <si>
    <t xml:space="preserve">mleko 2% karton </t>
  </si>
  <si>
    <t>maślanka</t>
  </si>
  <si>
    <t>ser biały półtłusty</t>
  </si>
  <si>
    <t>serek topiony</t>
  </si>
  <si>
    <t>ser żółty</t>
  </si>
  <si>
    <t>śmietana 30% w opakowaniach min 250 g</t>
  </si>
  <si>
    <t>śmietana 12%w opakowaniach min. 370 g</t>
  </si>
  <si>
    <t>serek homogenizowany waniliowy min. 125g</t>
  </si>
  <si>
    <t>kefir naturalny w butelce 500ml</t>
  </si>
  <si>
    <t>kg</t>
  </si>
  <si>
    <t>jogut naturalny min.150g</t>
  </si>
  <si>
    <t>jogurt owocowy 150g</t>
  </si>
  <si>
    <t>1litr</t>
  </si>
  <si>
    <t>wartość podatku VAT w zł</t>
  </si>
  <si>
    <t>wartość zamówienia netto</t>
  </si>
  <si>
    <t>wartośc zamówienia brutto</t>
  </si>
  <si>
    <t>1 x 2</t>
  </si>
  <si>
    <t>pierogi z mięsem</t>
  </si>
  <si>
    <t>lody zimne</t>
  </si>
  <si>
    <t>mieszanka warzywna</t>
  </si>
  <si>
    <t>pierogi ruskie</t>
  </si>
  <si>
    <t>włoszczyzna paski</t>
  </si>
  <si>
    <t>filet z mintaja (tafla)glazura max 5%(shp)</t>
  </si>
  <si>
    <t>tilapia filet bez skóry glazura do 20%</t>
  </si>
  <si>
    <t>makrela wędzona</t>
  </si>
  <si>
    <t>śledź matyjas</t>
  </si>
  <si>
    <t>mieszanka mrożona owocowa 4-ro skladnikowa bezpestkowa opak.2,5 kg</t>
  </si>
  <si>
    <t>opak</t>
  </si>
  <si>
    <t>kalkulacja na dostawę mięsa i wędlin do Domu Pomocy Społecznej w Rokitnie nr 38 w 2021r.</t>
  </si>
  <si>
    <t>nazwa asortymentu</t>
  </si>
  <si>
    <t>jednstka miary</t>
  </si>
  <si>
    <t>działania na kulumnach</t>
  </si>
  <si>
    <t xml:space="preserve">wartość jednostkowa podatku VAT w zł </t>
  </si>
  <si>
    <t>1 X 2</t>
  </si>
  <si>
    <t>blok szynkowy</t>
  </si>
  <si>
    <t>boczek wędzony parzony</t>
  </si>
  <si>
    <t>boczek faszerowany</t>
  </si>
  <si>
    <t>flaki gotowane wieprzowe</t>
  </si>
  <si>
    <t>karkówka bez kości</t>
  </si>
  <si>
    <t>kiełbasa zwyczajna</t>
  </si>
  <si>
    <t>kiełbasa słoikowa</t>
  </si>
  <si>
    <t>kiełbasa piwna</t>
  </si>
  <si>
    <t xml:space="preserve">kiełbasa śląska </t>
  </si>
  <si>
    <t xml:space="preserve">kiełbasa metka łososiowa </t>
  </si>
  <si>
    <t>kiełbasa mortadela</t>
  </si>
  <si>
    <t>kiełbasa zielonogórska</t>
  </si>
  <si>
    <t>kiełbasa kanapkowa</t>
  </si>
  <si>
    <t>kiełbasa żywiecka</t>
  </si>
  <si>
    <t>kości ze schabu</t>
  </si>
  <si>
    <t>łopatka z przyprawami</t>
  </si>
  <si>
    <t>mięso gulaszowe wieprzowe</t>
  </si>
  <si>
    <t>mięso mielone z łopatki</t>
  </si>
  <si>
    <t>schab bez kości</t>
  </si>
  <si>
    <t>słonina</t>
  </si>
  <si>
    <t>smalec</t>
  </si>
  <si>
    <t>szynka gotowana</t>
  </si>
  <si>
    <t>szynka mielona</t>
  </si>
  <si>
    <t>wątrobianka</t>
  </si>
  <si>
    <t>żeberka</t>
  </si>
  <si>
    <t>pieczeń rzymska</t>
  </si>
  <si>
    <t>salceson czarny</t>
  </si>
  <si>
    <t>salceson biały</t>
  </si>
  <si>
    <t>kiełbasa biała</t>
  </si>
  <si>
    <t>filet drobiowy</t>
  </si>
  <si>
    <t>wątróbka drobiowa</t>
  </si>
  <si>
    <t>porcje rosołowe</t>
  </si>
  <si>
    <t>kaszanka (gruba)</t>
  </si>
  <si>
    <t>wątroba wieprzowa</t>
  </si>
  <si>
    <t>kurczak</t>
  </si>
  <si>
    <t>udko z kurczaka</t>
  </si>
  <si>
    <t>drobiowe gulaszowe</t>
  </si>
  <si>
    <t>szynkowa drobiowa</t>
  </si>
  <si>
    <t>ślaska drobiowa</t>
  </si>
  <si>
    <t>parówka drobiowa</t>
  </si>
  <si>
    <t>serdelki drobiowe</t>
  </si>
  <si>
    <t>kalkulacja artykuły suche spożywcze i napoje dla Domu Pomocy Społecznej w Rokitnie nr 38 w 2021r.</t>
  </si>
  <si>
    <t>budyń z cukrem 60g</t>
  </si>
  <si>
    <t>chrupki kukurydziane 80g</t>
  </si>
  <si>
    <t>chrzan 160g</t>
  </si>
  <si>
    <t>cukier puder 0,5kg</t>
  </si>
  <si>
    <t>cukier  1 kg</t>
  </si>
  <si>
    <t>cynamon 20g</t>
  </si>
  <si>
    <t>fasola cerwona konserwowa 380g</t>
  </si>
  <si>
    <t>groszek konserwowy 380g</t>
  </si>
  <si>
    <t>przyprawa gyros 30g</t>
  </si>
  <si>
    <t>herbata zwykla w saszetkach (100 torebek w opakowaniu)</t>
  </si>
  <si>
    <t xml:space="preserve">przyprawa ziarenka smaku , kucharek, Vegata llub o podobnym składzie 200g </t>
  </si>
  <si>
    <t>kakao ciemne 200g</t>
  </si>
  <si>
    <t>kaszka kukurydziana 400g</t>
  </si>
  <si>
    <t>kasza jęczmienna 1 kg</t>
  </si>
  <si>
    <t>kaszka manna 1kg</t>
  </si>
  <si>
    <t>kawa zbożowa 500g</t>
  </si>
  <si>
    <t>ketchup 480g (zawartosc pomidorów nie mniej niż 106g w 100g ketchupu)</t>
  </si>
  <si>
    <t>kisiel z cukrem 77g</t>
  </si>
  <si>
    <t xml:space="preserve">koncentrat pomidorowy 900ml o zaw. pomidorów nie mniej niż 30% </t>
  </si>
  <si>
    <t>konserwa rybna 180g</t>
  </si>
  <si>
    <t>krem czekoladopodobny o zawartości kakao nie mniej niż (7,4%) 180g</t>
  </si>
  <si>
    <t>kukurydza konserwowa 380g</t>
  </si>
  <si>
    <t>kwasek cytrynowy 20g</t>
  </si>
  <si>
    <t>liśc laurowy 6g</t>
  </si>
  <si>
    <t>lody ciepłe</t>
  </si>
  <si>
    <t>makaron pęłnoziarnisty 1 kg</t>
  </si>
  <si>
    <t>majeranek 15g</t>
  </si>
  <si>
    <t xml:space="preserve">majonez  700g o zawartości zółtek nie mniej niż 6% </t>
  </si>
  <si>
    <t>makaron świderki 1 kg (opakowanie jednostkowe nie większe niż 1 kg)</t>
  </si>
  <si>
    <t>makaron wstążka 1 kg (opakowanie jednostkowe nie większe niż 1 kg)</t>
  </si>
  <si>
    <t>makaron nitka rosołowa 1 kg (opakowanie jednostkowe nie większe niż 1 kg)</t>
  </si>
  <si>
    <t>mąka pszenna 1 kg</t>
  </si>
  <si>
    <t>mąka ziemniaczana 1 kg</t>
  </si>
  <si>
    <t>miód prawdziwy 380g</t>
  </si>
  <si>
    <t>musztarda 190g</t>
  </si>
  <si>
    <t>ogórki konserwowe 900g</t>
  </si>
  <si>
    <t>olej rzepakowy 1 litr</t>
  </si>
  <si>
    <t>paprykarz 300g</t>
  </si>
  <si>
    <t>pasztet drobiowy 195g</t>
  </si>
  <si>
    <t>pieprz mielony 20g</t>
  </si>
  <si>
    <t>płatki kukurydziane 1 kg</t>
  </si>
  <si>
    <t>płatki owsiane 1 kg</t>
  </si>
  <si>
    <t>cukier waniliowy 17g</t>
  </si>
  <si>
    <t>proszek do pieczenia 18g</t>
  </si>
  <si>
    <t>rodzynki 100g</t>
  </si>
  <si>
    <t>ryż 1 kg (opakowanie jednostkowe nie większe niż 1kg)</t>
  </si>
  <si>
    <t>kasza gryczana 1kg (opakowanie jednostkowe nie większe niż 1 kg)</t>
  </si>
  <si>
    <t>sałatka szwedzka 900g</t>
  </si>
  <si>
    <t>sól jodowana 1kg</t>
  </si>
  <si>
    <t>syrop owocowy 500ml (ekstrakt ogólny nie mniej niż 65%)</t>
  </si>
  <si>
    <t>wafle nadziewane (konserwowane -termin przydatności do spożycia powyżej 45 dni)</t>
  </si>
  <si>
    <t>ciastka dla diabetyków (opakowania jednostkowe do 200g)</t>
  </si>
  <si>
    <t>ciastka kruche (konserwowane -termin przydatnoscido spozycia powyżej 45 dni)</t>
  </si>
  <si>
    <t>żurek w proszku 49g</t>
  </si>
  <si>
    <t>ocet 0,5l</t>
  </si>
  <si>
    <t>ziola prowansalskie 20g</t>
  </si>
  <si>
    <t>przyprawa do kurczaka 20g</t>
  </si>
  <si>
    <t>płatki kulki 1 kg</t>
  </si>
  <si>
    <t>sok pomidorowy karton 1l (opak max. 2 litry podajemy cenę za 1 litr)</t>
  </si>
  <si>
    <t>sok zagęszczony marchwiowy 1 l (opak. Max 2 litry -podajemy cenę za 1 litr)</t>
  </si>
  <si>
    <t>sok porzeczkowy karton (opak. Max. 2 litry podajemy cenę za 1 litr)</t>
  </si>
  <si>
    <t>czekolada deserowa (gorzka) 100g o zaw. Kakao nie mniej niż 70%)</t>
  </si>
  <si>
    <t>galaretka owocowa w proszku (1szt. na 1/2 litra wody)</t>
  </si>
  <si>
    <t>śmietanka w proszku deserowa ,,Śnieżka"(1szt. na 200ml mleka)</t>
  </si>
  <si>
    <t>pulpety w słoiku 500ml</t>
  </si>
  <si>
    <t>fasolka po bretońsku w słoiku 500ml</t>
  </si>
  <si>
    <t>woda mineralna niegazowana 5 litrów</t>
  </si>
  <si>
    <t>soda oczyszczona 100g</t>
  </si>
  <si>
    <t>pieprz ziołowy 20g</t>
  </si>
  <si>
    <t>rozmaryn 20</t>
  </si>
  <si>
    <t>tymianek 20g</t>
  </si>
  <si>
    <t>kminek 20g</t>
  </si>
  <si>
    <t>bazylia 20g</t>
  </si>
  <si>
    <t>cena netto (wg jednostki miary)</t>
  </si>
  <si>
    <t>cena netto ( wg jednostki miary)</t>
  </si>
  <si>
    <t xml:space="preserve">szt.   </t>
  </si>
  <si>
    <t>fasola konserwowa szparagowa 900ml</t>
  </si>
  <si>
    <t>fasola sucha (duża) opak. nie wieksze niż 1 kg</t>
  </si>
  <si>
    <t>fasola sucha drobna opak. nie większe niż  1 kg</t>
  </si>
  <si>
    <t>groch łuskany opak. nie większe niż 1 kg</t>
  </si>
  <si>
    <t>litr</t>
  </si>
  <si>
    <t>ryż brązowy</t>
  </si>
  <si>
    <t>kg.</t>
  </si>
  <si>
    <t>papryka konserwowa 900g</t>
  </si>
  <si>
    <t>szczaw 900g</t>
  </si>
  <si>
    <t>zupa grzybowa  w proszku 45g</t>
  </si>
  <si>
    <t>dżem 280g o zawartości owoców nie mniej niż 46%, tj. 46 g owoców na 100g produktu o smaku truskawkowy, czarnej porzeczki, brzoskwiniowym, wiśniowym</t>
  </si>
  <si>
    <t>herbata owocowa w saszetkach (20 torebek w opakowaniu) smak malinowa, truskawkowa itp..</t>
  </si>
  <si>
    <t>herbata ziołowa w saszetkach (20 torebek w opakowaniu) rumianek, koperek, mięta, pokrzywa szałwia, itp..</t>
  </si>
  <si>
    <t>konserwa mięsna 350g</t>
  </si>
  <si>
    <t>papryka sucha słodka 20g</t>
  </si>
  <si>
    <t>papryka sucha ostra 20g</t>
  </si>
  <si>
    <t>sok owocowy 2 litry- z soków zagęszczonych w ilosci nie mniejszej niż 20%( grejfrut, jabłko, multiwitamina, pomidor, pomarańcz, wieloowocowy,  itp..)</t>
  </si>
  <si>
    <t>ziele angielskie 20g</t>
  </si>
  <si>
    <t>sok buraczkowy 200ml</t>
  </si>
  <si>
    <t>Kalkulacja na zakup śrdoków chemicznych w 2020r. dla domu Pomocy Społecznej w Rokitnie nr 38 na 2021</t>
  </si>
  <si>
    <t>Kalkulacja : dostawa pieczywa i wyrobów cukierniczych dla Domu Pomocy Społecznej w Roktinie nr 38 na 2021r.</t>
  </si>
  <si>
    <t>Kalkulacja ryby i mrożonki dla Domu Pomocy Społecznej w Rokitnie Nr 38 na 2021</t>
  </si>
  <si>
    <t>kiełbasa parówkowa wieprzowa</t>
  </si>
  <si>
    <t>serdelki wieprzowe</t>
  </si>
  <si>
    <t>sporządził:……………………………………………</t>
  </si>
  <si>
    <t>zatwierdził:……………………………………………</t>
  </si>
  <si>
    <t>zaakceptował: ………………………………………</t>
  </si>
  <si>
    <t>podpis księgowego</t>
  </si>
  <si>
    <t>podpis dyrektora</t>
  </si>
  <si>
    <t>Załącznik nr 1</t>
  </si>
  <si>
    <t>KOD CPV 15510000-6: 15500000-3; 15540000-5</t>
  </si>
  <si>
    <t>Znak:DPS:261/09/2020</t>
  </si>
  <si>
    <t>…......................data ….............</t>
  </si>
  <si>
    <t>Zestawienie rodzajowo -ilościowo -wartościowe dla zamówienia nabiał dla Domu Pomocy Społecznej Rokitno 38 w 2021r.</t>
  </si>
  <si>
    <t>data, podpis, pieczątka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</si>
</sst>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2" fillId="33" borderId="0" xfId="0" applyFont="1" applyFill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166" fontId="0" fillId="0" borderId="10" xfId="0" applyNumberFormat="1" applyBorder="1" applyAlignment="1">
      <alignment horizontal="right"/>
    </xf>
    <xf numFmtId="166" fontId="0" fillId="0" borderId="10" xfId="42" applyNumberFormat="1" applyFont="1" applyBorder="1" applyAlignment="1">
      <alignment/>
    </xf>
    <xf numFmtId="165" fontId="0" fillId="0" borderId="19" xfId="42" applyFont="1" applyBorder="1" applyAlignment="1">
      <alignment/>
    </xf>
    <xf numFmtId="2" fontId="0" fillId="0" borderId="20" xfId="0" applyNumberFormat="1" applyBorder="1" applyAlignment="1">
      <alignment/>
    </xf>
    <xf numFmtId="2" fontId="0" fillId="0" borderId="20" xfId="42" applyNumberFormat="1" applyFont="1" applyBorder="1" applyAlignment="1">
      <alignment/>
    </xf>
    <xf numFmtId="9" fontId="0" fillId="0" borderId="10" xfId="0" applyNumberFormat="1" applyBorder="1" applyAlignment="1">
      <alignment/>
    </xf>
    <xf numFmtId="0" fontId="4" fillId="34" borderId="0" xfId="0" applyFont="1" applyFill="1" applyAlignment="1">
      <alignment/>
    </xf>
    <xf numFmtId="0" fontId="4" fillId="34" borderId="21" xfId="0" applyFont="1" applyFill="1" applyBorder="1" applyAlignment="1">
      <alignment/>
    </xf>
    <xf numFmtId="166" fontId="4" fillId="34" borderId="21" xfId="42" applyNumberFormat="1" applyFont="1" applyFill="1" applyBorder="1" applyAlignment="1">
      <alignment/>
    </xf>
    <xf numFmtId="166" fontId="2" fillId="33" borderId="10" xfId="42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166" fontId="0" fillId="0" borderId="19" xfId="42" applyNumberFormat="1" applyFont="1" applyBorder="1" applyAlignment="1">
      <alignment/>
    </xf>
    <xf numFmtId="166" fontId="4" fillId="34" borderId="0" xfId="42" applyNumberFormat="1" applyFont="1" applyFill="1" applyAlignment="1">
      <alignment/>
    </xf>
    <xf numFmtId="166" fontId="4" fillId="34" borderId="10" xfId="42" applyNumberFormat="1" applyFont="1" applyFill="1" applyBorder="1" applyAlignment="1">
      <alignment/>
    </xf>
    <xf numFmtId="0" fontId="3" fillId="34" borderId="0" xfId="0" applyFont="1" applyFill="1" applyAlignment="1">
      <alignment/>
    </xf>
    <xf numFmtId="166" fontId="3" fillId="34" borderId="10" xfId="0" applyNumberFormat="1" applyFont="1" applyFill="1" applyBorder="1" applyAlignment="1">
      <alignment/>
    </xf>
    <xf numFmtId="166" fontId="3" fillId="34" borderId="0" xfId="42" applyNumberFormat="1" applyFont="1" applyFill="1" applyAlignment="1">
      <alignment/>
    </xf>
    <xf numFmtId="166" fontId="3" fillId="34" borderId="21" xfId="42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 vertical="center"/>
    </xf>
    <xf numFmtId="0" fontId="0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36">
      <selection activeCell="B42" sqref="B42:J48"/>
    </sheetView>
  </sheetViews>
  <sheetFormatPr defaultColWidth="9.140625" defaultRowHeight="12.75"/>
  <cols>
    <col min="3" max="3" width="14.8515625" style="0" customWidth="1"/>
    <col min="4" max="4" width="12.7109375" style="0" customWidth="1"/>
    <col min="5" max="5" width="12.28125" style="0" customWidth="1"/>
    <col min="6" max="6" width="12.00390625" style="0" customWidth="1"/>
    <col min="7" max="7" width="9.7109375" style="0" bestFit="1" customWidth="1"/>
    <col min="8" max="8" width="11.00390625" style="0" customWidth="1"/>
    <col min="9" max="9" width="13.421875" style="0" customWidth="1"/>
    <col min="10" max="10" width="17.7109375" style="0" customWidth="1"/>
  </cols>
  <sheetData>
    <row r="1" ht="12.75">
      <c r="A1" t="s">
        <v>275</v>
      </c>
    </row>
    <row r="5" spans="2:10" ht="54" customHeight="1">
      <c r="B5" s="18" t="s">
        <v>1</v>
      </c>
      <c r="C5" s="18" t="s">
        <v>2</v>
      </c>
      <c r="D5" s="4" t="s">
        <v>0</v>
      </c>
      <c r="E5" s="4" t="s">
        <v>3</v>
      </c>
      <c r="F5" s="4" t="s">
        <v>4</v>
      </c>
      <c r="G5" s="4" t="s">
        <v>5</v>
      </c>
      <c r="H5" s="4" t="s">
        <v>87</v>
      </c>
      <c r="I5" s="4" t="s">
        <v>88</v>
      </c>
      <c r="J5" s="4" t="s">
        <v>89</v>
      </c>
    </row>
    <row r="6" spans="2:10" ht="12.75">
      <c r="B6" s="18"/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</row>
    <row r="7" spans="2:10" ht="25.5">
      <c r="B7" s="19">
        <v>1</v>
      </c>
      <c r="C7" s="4" t="s">
        <v>6</v>
      </c>
      <c r="D7" s="4" t="s">
        <v>33</v>
      </c>
      <c r="E7" s="18">
        <v>380</v>
      </c>
      <c r="F7" s="18">
        <v>1.5</v>
      </c>
      <c r="G7" s="18">
        <f>ROUND(F7*$M$8,2)</f>
        <v>0.35</v>
      </c>
      <c r="H7" s="18">
        <f>ROUND(F7+G7,2)</f>
        <v>1.85</v>
      </c>
      <c r="I7" s="18">
        <f>ROUND(E7*F7,2)</f>
        <v>570</v>
      </c>
      <c r="J7" s="18">
        <f>ROUND(E7*H7,2)</f>
        <v>703</v>
      </c>
    </row>
    <row r="8" spans="2:14" ht="38.25">
      <c r="B8" s="19">
        <v>2</v>
      </c>
      <c r="C8" s="4" t="s">
        <v>7</v>
      </c>
      <c r="D8" s="4" t="s">
        <v>34</v>
      </c>
      <c r="E8" s="18">
        <v>18</v>
      </c>
      <c r="F8" s="18">
        <v>1.8</v>
      </c>
      <c r="G8" s="18">
        <f>ROUND(F8*$M$8,2)</f>
        <v>0.41</v>
      </c>
      <c r="H8" s="18">
        <f>(F8+G8)</f>
        <v>2.21</v>
      </c>
      <c r="I8" s="18">
        <f>ROUND(E8*F8,2)</f>
        <v>32.4</v>
      </c>
      <c r="J8" s="18">
        <f>ROUND(E8*H8,2)</f>
        <v>39.78</v>
      </c>
      <c r="M8" s="3">
        <v>0.23</v>
      </c>
      <c r="N8" s="3"/>
    </row>
    <row r="9" spans="2:10" ht="76.5">
      <c r="B9" s="19">
        <v>3</v>
      </c>
      <c r="C9" s="4" t="s">
        <v>8</v>
      </c>
      <c r="D9" s="4" t="s">
        <v>34</v>
      </c>
      <c r="E9" s="18">
        <v>650</v>
      </c>
      <c r="F9" s="18">
        <v>1.7</v>
      </c>
      <c r="G9" s="18">
        <f aca="true" t="shared" si="0" ref="G9:G38">ROUND(F9*$M$8,2)</f>
        <v>0.39</v>
      </c>
      <c r="H9" s="18">
        <f>ROUND(F9+G9,2)</f>
        <v>2.09</v>
      </c>
      <c r="I9" s="18">
        <f aca="true" t="shared" si="1" ref="I9:I38">ROUND(E9*F9,2)</f>
        <v>1105</v>
      </c>
      <c r="J9" s="18">
        <f aca="true" t="shared" si="2" ref="J9:J38">ROUND(E9*H9,2)</f>
        <v>1358.5</v>
      </c>
    </row>
    <row r="10" spans="2:10" ht="51">
      <c r="B10" s="19">
        <v>4</v>
      </c>
      <c r="C10" s="4" t="s">
        <v>10</v>
      </c>
      <c r="D10" s="4" t="s">
        <v>35</v>
      </c>
      <c r="E10" s="18">
        <v>60</v>
      </c>
      <c r="F10" s="18">
        <v>1.5</v>
      </c>
      <c r="G10" s="18">
        <f t="shared" si="0"/>
        <v>0.35</v>
      </c>
      <c r="H10" s="18">
        <f>(F10+G10)</f>
        <v>1.85</v>
      </c>
      <c r="I10" s="18">
        <f t="shared" si="1"/>
        <v>90</v>
      </c>
      <c r="J10" s="18">
        <f t="shared" si="2"/>
        <v>111</v>
      </c>
    </row>
    <row r="11" spans="2:10" ht="25.5">
      <c r="B11" s="19">
        <v>5</v>
      </c>
      <c r="C11" s="4" t="s">
        <v>9</v>
      </c>
      <c r="D11" s="4" t="s">
        <v>36</v>
      </c>
      <c r="E11" s="18">
        <v>75</v>
      </c>
      <c r="F11" s="18">
        <v>4.7</v>
      </c>
      <c r="G11" s="18">
        <f t="shared" si="0"/>
        <v>1.08</v>
      </c>
      <c r="H11" s="18">
        <f>ROUND(F11+G11,2)</f>
        <v>5.78</v>
      </c>
      <c r="I11" s="18">
        <f t="shared" si="1"/>
        <v>352.5</v>
      </c>
      <c r="J11" s="18">
        <f t="shared" si="2"/>
        <v>433.5</v>
      </c>
    </row>
    <row r="12" spans="2:10" ht="89.25">
      <c r="B12" s="19">
        <v>6</v>
      </c>
      <c r="C12" s="4" t="s">
        <v>11</v>
      </c>
      <c r="D12" s="4" t="s">
        <v>37</v>
      </c>
      <c r="E12" s="18">
        <v>4500</v>
      </c>
      <c r="F12" s="18">
        <v>0.3</v>
      </c>
      <c r="G12" s="18">
        <f t="shared" si="0"/>
        <v>0.07</v>
      </c>
      <c r="H12" s="18">
        <f>(F12+G12)</f>
        <v>0.37</v>
      </c>
      <c r="I12" s="18">
        <f t="shared" si="1"/>
        <v>1350</v>
      </c>
      <c r="J12" s="18">
        <f t="shared" si="2"/>
        <v>1665</v>
      </c>
    </row>
    <row r="13" spans="2:10" ht="12.75">
      <c r="B13" s="19">
        <v>7</v>
      </c>
      <c r="C13" s="4" t="s">
        <v>12</v>
      </c>
      <c r="D13" s="4" t="s">
        <v>38</v>
      </c>
      <c r="E13" s="18">
        <v>300</v>
      </c>
      <c r="F13" s="18">
        <v>2.3</v>
      </c>
      <c r="G13" s="18">
        <f t="shared" si="0"/>
        <v>0.53</v>
      </c>
      <c r="H13" s="18">
        <f>ROUND(F13+G13,2)</f>
        <v>2.83</v>
      </c>
      <c r="I13" s="18">
        <f t="shared" si="1"/>
        <v>690</v>
      </c>
      <c r="J13" s="18">
        <f t="shared" si="2"/>
        <v>849</v>
      </c>
    </row>
    <row r="14" spans="2:10" ht="25.5">
      <c r="B14" s="19">
        <v>8</v>
      </c>
      <c r="C14" s="4" t="s">
        <v>13</v>
      </c>
      <c r="D14" s="4" t="s">
        <v>39</v>
      </c>
      <c r="E14" s="18">
        <v>100</v>
      </c>
      <c r="F14" s="18">
        <v>4</v>
      </c>
      <c r="G14" s="18">
        <f t="shared" si="0"/>
        <v>0.92</v>
      </c>
      <c r="H14" s="18">
        <f>(F14+G14)</f>
        <v>4.92</v>
      </c>
      <c r="I14" s="18">
        <f t="shared" si="1"/>
        <v>400</v>
      </c>
      <c r="J14" s="18">
        <f t="shared" si="2"/>
        <v>492</v>
      </c>
    </row>
    <row r="15" spans="2:10" ht="25.5">
      <c r="B15" s="19">
        <v>9</v>
      </c>
      <c r="C15" s="4" t="s">
        <v>13</v>
      </c>
      <c r="D15" s="4" t="s">
        <v>33</v>
      </c>
      <c r="E15" s="18">
        <v>300</v>
      </c>
      <c r="F15" s="18">
        <v>1.5</v>
      </c>
      <c r="G15" s="18">
        <f t="shared" si="0"/>
        <v>0.35</v>
      </c>
      <c r="H15" s="18">
        <f>ROUND(F15+G15,2)</f>
        <v>1.85</v>
      </c>
      <c r="I15" s="18">
        <f t="shared" si="1"/>
        <v>450</v>
      </c>
      <c r="J15" s="18">
        <f t="shared" si="2"/>
        <v>555</v>
      </c>
    </row>
    <row r="16" spans="2:10" ht="25.5">
      <c r="B16" s="19">
        <v>10</v>
      </c>
      <c r="C16" s="20" t="s">
        <v>44</v>
      </c>
      <c r="D16" s="4" t="s">
        <v>45</v>
      </c>
      <c r="E16" s="18">
        <v>30</v>
      </c>
      <c r="F16" s="18">
        <v>4.4</v>
      </c>
      <c r="G16" s="18">
        <f t="shared" si="0"/>
        <v>1.01</v>
      </c>
      <c r="H16" s="18">
        <f>(F16+G16)</f>
        <v>5.41</v>
      </c>
      <c r="I16" s="18">
        <f t="shared" si="1"/>
        <v>132</v>
      </c>
      <c r="J16" s="18">
        <f t="shared" si="2"/>
        <v>162.3</v>
      </c>
    </row>
    <row r="17" spans="2:10" ht="25.5">
      <c r="B17" s="19">
        <v>11</v>
      </c>
      <c r="C17" s="4" t="s">
        <v>15</v>
      </c>
      <c r="D17" s="4" t="s">
        <v>41</v>
      </c>
      <c r="E17" s="18">
        <v>1100</v>
      </c>
      <c r="F17" s="18">
        <v>3.7</v>
      </c>
      <c r="G17" s="18">
        <f t="shared" si="0"/>
        <v>0.85</v>
      </c>
      <c r="H17" s="18">
        <f>ROUND(F17+G17,2)</f>
        <v>4.55</v>
      </c>
      <c r="I17" s="18">
        <f t="shared" si="1"/>
        <v>4070</v>
      </c>
      <c r="J17" s="18">
        <f t="shared" si="2"/>
        <v>5005</v>
      </c>
    </row>
    <row r="18" spans="2:10" ht="12.75">
      <c r="B18" s="19">
        <v>12</v>
      </c>
      <c r="C18" s="4" t="s">
        <v>16</v>
      </c>
      <c r="D18" s="4" t="s">
        <v>42</v>
      </c>
      <c r="E18" s="18">
        <v>30</v>
      </c>
      <c r="F18" s="18">
        <v>3.4</v>
      </c>
      <c r="G18" s="18">
        <f t="shared" si="0"/>
        <v>0.78</v>
      </c>
      <c r="H18" s="18">
        <f>(F18+G18)</f>
        <v>4.18</v>
      </c>
      <c r="I18" s="18">
        <f t="shared" si="1"/>
        <v>102</v>
      </c>
      <c r="J18" s="18">
        <f t="shared" si="2"/>
        <v>125.4</v>
      </c>
    </row>
    <row r="19" spans="2:10" ht="25.5">
      <c r="B19" s="19">
        <v>13</v>
      </c>
      <c r="C19" s="4" t="s">
        <v>17</v>
      </c>
      <c r="D19" s="4" t="s">
        <v>43</v>
      </c>
      <c r="E19" s="18">
        <v>550</v>
      </c>
      <c r="F19" s="18">
        <v>2.5</v>
      </c>
      <c r="G19" s="18">
        <f t="shared" si="0"/>
        <v>0.58</v>
      </c>
      <c r="H19" s="18">
        <f>ROUND(F19+G19,2)</f>
        <v>3.08</v>
      </c>
      <c r="I19" s="18">
        <f t="shared" si="1"/>
        <v>1375</v>
      </c>
      <c r="J19" s="18">
        <f t="shared" si="2"/>
        <v>1694</v>
      </c>
    </row>
    <row r="20" spans="2:10" ht="51">
      <c r="B20" s="19">
        <v>14</v>
      </c>
      <c r="C20" s="4" t="s">
        <v>14</v>
      </c>
      <c r="D20" s="4" t="s">
        <v>40</v>
      </c>
      <c r="E20" s="18">
        <v>30</v>
      </c>
      <c r="F20" s="18">
        <v>20</v>
      </c>
      <c r="G20" s="18">
        <f t="shared" si="0"/>
        <v>4.6</v>
      </c>
      <c r="H20" s="18">
        <f>(F20+G20)</f>
        <v>24.6</v>
      </c>
      <c r="I20" s="18">
        <f t="shared" si="1"/>
        <v>600</v>
      </c>
      <c r="J20" s="18">
        <f t="shared" si="2"/>
        <v>738</v>
      </c>
    </row>
    <row r="21" spans="2:10" ht="25.5">
      <c r="B21" s="19">
        <v>15</v>
      </c>
      <c r="C21" s="4" t="s">
        <v>18</v>
      </c>
      <c r="D21" s="4" t="s">
        <v>33</v>
      </c>
      <c r="E21" s="18">
        <v>120</v>
      </c>
      <c r="F21" s="18">
        <v>1.7</v>
      </c>
      <c r="G21" s="18">
        <f t="shared" si="0"/>
        <v>0.39</v>
      </c>
      <c r="H21" s="18">
        <f>ROUND(F21+G21,2)</f>
        <v>2.09</v>
      </c>
      <c r="I21" s="18">
        <f t="shared" si="1"/>
        <v>204</v>
      </c>
      <c r="J21" s="18">
        <f t="shared" si="2"/>
        <v>250.8</v>
      </c>
    </row>
    <row r="22" spans="2:10" ht="38.25">
      <c r="B22" s="19">
        <v>16</v>
      </c>
      <c r="C22" s="4" t="s">
        <v>19</v>
      </c>
      <c r="D22" s="4"/>
      <c r="E22" s="18">
        <v>300</v>
      </c>
      <c r="F22" s="18">
        <v>2</v>
      </c>
      <c r="G22" s="18">
        <f t="shared" si="0"/>
        <v>0.46</v>
      </c>
      <c r="H22" s="18">
        <f>(F22+G22)</f>
        <v>2.46</v>
      </c>
      <c r="I22" s="18">
        <f t="shared" si="1"/>
        <v>600</v>
      </c>
      <c r="J22" s="18">
        <f t="shared" si="2"/>
        <v>738</v>
      </c>
    </row>
    <row r="23" spans="2:10" ht="25.5">
      <c r="B23" s="19">
        <v>17</v>
      </c>
      <c r="C23" s="4" t="s">
        <v>20</v>
      </c>
      <c r="D23" s="4" t="s">
        <v>46</v>
      </c>
      <c r="E23" s="18">
        <v>1000</v>
      </c>
      <c r="F23" s="18">
        <v>1.2</v>
      </c>
      <c r="G23" s="18">
        <f t="shared" si="0"/>
        <v>0.28</v>
      </c>
      <c r="H23" s="18">
        <f>ROUND(F23+G23,2)</f>
        <v>1.48</v>
      </c>
      <c r="I23" s="18">
        <f t="shared" si="1"/>
        <v>1200</v>
      </c>
      <c r="J23" s="18">
        <f t="shared" si="2"/>
        <v>1480</v>
      </c>
    </row>
    <row r="24" spans="2:10" ht="38.25">
      <c r="B24" s="19">
        <v>18</v>
      </c>
      <c r="C24" s="4" t="s">
        <v>21</v>
      </c>
      <c r="D24" s="4" t="s">
        <v>47</v>
      </c>
      <c r="E24" s="18">
        <v>900</v>
      </c>
      <c r="F24" s="18">
        <v>2.3</v>
      </c>
      <c r="G24" s="18">
        <f t="shared" si="0"/>
        <v>0.53</v>
      </c>
      <c r="H24" s="18">
        <f>(F24+G24)</f>
        <v>2.83</v>
      </c>
      <c r="I24" s="18">
        <f t="shared" si="1"/>
        <v>2070</v>
      </c>
      <c r="J24" s="18">
        <f t="shared" si="2"/>
        <v>2547</v>
      </c>
    </row>
    <row r="25" spans="2:10" ht="51">
      <c r="B25" s="19">
        <v>19</v>
      </c>
      <c r="C25" s="4" t="s">
        <v>22</v>
      </c>
      <c r="D25" s="4" t="s">
        <v>48</v>
      </c>
      <c r="E25" s="18">
        <v>12</v>
      </c>
      <c r="F25" s="18">
        <v>2.4</v>
      </c>
      <c r="G25" s="18">
        <f t="shared" si="0"/>
        <v>0.55</v>
      </c>
      <c r="H25" s="18">
        <f>ROUND(F25+G25,2)</f>
        <v>2.95</v>
      </c>
      <c r="I25" s="18">
        <f t="shared" si="1"/>
        <v>28.8</v>
      </c>
      <c r="J25" s="18">
        <f t="shared" si="2"/>
        <v>35.4</v>
      </c>
    </row>
    <row r="26" spans="2:10" ht="51">
      <c r="B26" s="19">
        <v>20</v>
      </c>
      <c r="C26" s="4" t="s">
        <v>57</v>
      </c>
      <c r="D26" s="4" t="s">
        <v>56</v>
      </c>
      <c r="E26" s="18">
        <v>15</v>
      </c>
      <c r="F26" s="18">
        <v>2.3</v>
      </c>
      <c r="G26" s="18">
        <f t="shared" si="0"/>
        <v>0.53</v>
      </c>
      <c r="H26" s="18">
        <f>(F26+G26)</f>
        <v>2.83</v>
      </c>
      <c r="I26" s="18">
        <f t="shared" si="1"/>
        <v>34.5</v>
      </c>
      <c r="J26" s="18">
        <f t="shared" si="2"/>
        <v>42.45</v>
      </c>
    </row>
    <row r="27" spans="2:10" ht="63.75">
      <c r="B27" s="19">
        <v>21</v>
      </c>
      <c r="C27" s="4" t="s">
        <v>58</v>
      </c>
      <c r="D27" s="4" t="s">
        <v>50</v>
      </c>
      <c r="E27" s="18">
        <v>60</v>
      </c>
      <c r="F27" s="18">
        <v>2.6</v>
      </c>
      <c r="G27" s="18">
        <f t="shared" si="0"/>
        <v>0.6</v>
      </c>
      <c r="H27" s="18">
        <f>ROUND(F27+G27,2)</f>
        <v>3.2</v>
      </c>
      <c r="I27" s="18">
        <f t="shared" si="1"/>
        <v>156</v>
      </c>
      <c r="J27" s="18">
        <f t="shared" si="2"/>
        <v>192</v>
      </c>
    </row>
    <row r="28" spans="2:10" ht="89.25">
      <c r="B28" s="19">
        <v>22</v>
      </c>
      <c r="C28" s="4" t="s">
        <v>59</v>
      </c>
      <c r="D28" s="4" t="s">
        <v>55</v>
      </c>
      <c r="E28" s="18">
        <v>15</v>
      </c>
      <c r="F28" s="18">
        <v>1.9</v>
      </c>
      <c r="G28" s="18">
        <f t="shared" si="0"/>
        <v>0.44</v>
      </c>
      <c r="H28" s="18">
        <f>(F28+G28)</f>
        <v>2.34</v>
      </c>
      <c r="I28" s="18">
        <f t="shared" si="1"/>
        <v>28.5</v>
      </c>
      <c r="J28" s="18">
        <f t="shared" si="2"/>
        <v>35.1</v>
      </c>
    </row>
    <row r="29" spans="2:10" ht="38.25">
      <c r="B29" s="19">
        <v>23</v>
      </c>
      <c r="C29" s="4" t="s">
        <v>23</v>
      </c>
      <c r="D29" s="4" t="s">
        <v>52</v>
      </c>
      <c r="E29" s="18">
        <v>610</v>
      </c>
      <c r="F29" s="18">
        <v>3.9</v>
      </c>
      <c r="G29" s="18">
        <f t="shared" si="0"/>
        <v>0.9</v>
      </c>
      <c r="H29" s="18">
        <f>ROUND(F29+G29,2)</f>
        <v>4.8</v>
      </c>
      <c r="I29" s="18">
        <f t="shared" si="1"/>
        <v>2379</v>
      </c>
      <c r="J29" s="18">
        <f t="shared" si="2"/>
        <v>2928</v>
      </c>
    </row>
    <row r="30" spans="2:10" ht="25.5">
      <c r="B30" s="19">
        <v>24</v>
      </c>
      <c r="C30" s="4" t="s">
        <v>24</v>
      </c>
      <c r="D30" s="4" t="s">
        <v>35</v>
      </c>
      <c r="E30" s="18">
        <v>270</v>
      </c>
      <c r="F30" s="18">
        <v>1.6</v>
      </c>
      <c r="G30" s="18">
        <f t="shared" si="0"/>
        <v>0.37</v>
      </c>
      <c r="H30" s="18">
        <f>(F30+G30)</f>
        <v>1.9700000000000002</v>
      </c>
      <c r="I30" s="18">
        <f t="shared" si="1"/>
        <v>432</v>
      </c>
      <c r="J30" s="18">
        <f t="shared" si="2"/>
        <v>531.9</v>
      </c>
    </row>
    <row r="31" spans="2:10" ht="12.75">
      <c r="B31" s="19">
        <v>25</v>
      </c>
      <c r="C31" s="4" t="s">
        <v>25</v>
      </c>
      <c r="D31" s="4" t="s">
        <v>34</v>
      </c>
      <c r="E31" s="18">
        <v>360</v>
      </c>
      <c r="F31" s="18">
        <v>0.5</v>
      </c>
      <c r="G31" s="18">
        <f t="shared" si="0"/>
        <v>0.12</v>
      </c>
      <c r="H31" s="18">
        <f>ROUND(F31+G31,2)</f>
        <v>0.62</v>
      </c>
      <c r="I31" s="18">
        <f t="shared" si="1"/>
        <v>180</v>
      </c>
      <c r="J31" s="18">
        <f t="shared" si="2"/>
        <v>223.2</v>
      </c>
    </row>
    <row r="32" spans="2:10" ht="38.25">
      <c r="B32" s="19">
        <v>26</v>
      </c>
      <c r="C32" s="4" t="s">
        <v>26</v>
      </c>
      <c r="D32" s="4" t="s">
        <v>33</v>
      </c>
      <c r="E32" s="18">
        <v>120</v>
      </c>
      <c r="F32" s="18">
        <v>1.9</v>
      </c>
      <c r="G32" s="18">
        <f t="shared" si="0"/>
        <v>0.44</v>
      </c>
      <c r="H32" s="18">
        <f>(F32+G32)</f>
        <v>2.34</v>
      </c>
      <c r="I32" s="18">
        <f t="shared" si="1"/>
        <v>228</v>
      </c>
      <c r="J32" s="18">
        <f t="shared" si="2"/>
        <v>280.8</v>
      </c>
    </row>
    <row r="33" spans="2:10" ht="38.25">
      <c r="B33" s="19">
        <v>27</v>
      </c>
      <c r="C33" s="4" t="s">
        <v>27</v>
      </c>
      <c r="D33" s="4" t="s">
        <v>51</v>
      </c>
      <c r="E33" s="18">
        <v>200</v>
      </c>
      <c r="F33" s="18">
        <v>1.8</v>
      </c>
      <c r="G33" s="18">
        <f t="shared" si="0"/>
        <v>0.41</v>
      </c>
      <c r="H33" s="18">
        <f>ROUND(F33+G33,2)</f>
        <v>2.21</v>
      </c>
      <c r="I33" s="18">
        <f t="shared" si="1"/>
        <v>360</v>
      </c>
      <c r="J33" s="18">
        <f t="shared" si="2"/>
        <v>442</v>
      </c>
    </row>
    <row r="34" spans="2:10" ht="25.5">
      <c r="B34" s="19">
        <v>28</v>
      </c>
      <c r="C34" s="4" t="s">
        <v>28</v>
      </c>
      <c r="D34" s="4" t="s">
        <v>49</v>
      </c>
      <c r="E34" s="18">
        <v>30</v>
      </c>
      <c r="F34" s="18">
        <v>1.5</v>
      </c>
      <c r="G34" s="18">
        <f t="shared" si="0"/>
        <v>0.35</v>
      </c>
      <c r="H34" s="18">
        <f>(F34+G34)</f>
        <v>1.85</v>
      </c>
      <c r="I34" s="18">
        <f t="shared" si="1"/>
        <v>45</v>
      </c>
      <c r="J34" s="18">
        <f t="shared" si="2"/>
        <v>55.5</v>
      </c>
    </row>
    <row r="35" spans="2:10" ht="38.25">
      <c r="B35" s="19">
        <v>29</v>
      </c>
      <c r="C35" s="4" t="s">
        <v>29</v>
      </c>
      <c r="D35" s="4" t="s">
        <v>53</v>
      </c>
      <c r="E35" s="18">
        <v>120</v>
      </c>
      <c r="F35" s="18">
        <v>2</v>
      </c>
      <c r="G35" s="18">
        <f t="shared" si="0"/>
        <v>0.46</v>
      </c>
      <c r="H35" s="18">
        <f>ROUND(F35+G35,2)</f>
        <v>2.46</v>
      </c>
      <c r="I35" s="18">
        <f t="shared" si="1"/>
        <v>240</v>
      </c>
      <c r="J35" s="18">
        <f t="shared" si="2"/>
        <v>295.2</v>
      </c>
    </row>
    <row r="36" spans="2:10" ht="25.5">
      <c r="B36" s="19">
        <v>30</v>
      </c>
      <c r="C36" s="4" t="s">
        <v>30</v>
      </c>
      <c r="D36" s="4" t="s">
        <v>49</v>
      </c>
      <c r="E36" s="18">
        <v>30</v>
      </c>
      <c r="F36" s="18">
        <v>2.5</v>
      </c>
      <c r="G36" s="18">
        <f t="shared" si="0"/>
        <v>0.58</v>
      </c>
      <c r="H36" s="18">
        <f>(F36+G36)</f>
        <v>3.08</v>
      </c>
      <c r="I36" s="18">
        <f t="shared" si="1"/>
        <v>75</v>
      </c>
      <c r="J36" s="18">
        <f t="shared" si="2"/>
        <v>92.4</v>
      </c>
    </row>
    <row r="37" spans="2:10" ht="51">
      <c r="B37" s="19">
        <v>31</v>
      </c>
      <c r="C37" s="4" t="s">
        <v>31</v>
      </c>
      <c r="D37" s="4" t="s">
        <v>54</v>
      </c>
      <c r="E37" s="18">
        <v>10</v>
      </c>
      <c r="F37" s="18">
        <v>4.7</v>
      </c>
      <c r="G37" s="18">
        <f t="shared" si="0"/>
        <v>1.08</v>
      </c>
      <c r="H37" s="18">
        <f>ROUND(F37+G37,2)</f>
        <v>5.78</v>
      </c>
      <c r="I37" s="18">
        <f t="shared" si="1"/>
        <v>47</v>
      </c>
      <c r="J37" s="18">
        <f t="shared" si="2"/>
        <v>57.8</v>
      </c>
    </row>
    <row r="38" spans="2:10" ht="38.25">
      <c r="B38" s="19">
        <v>32</v>
      </c>
      <c r="C38" s="4" t="s">
        <v>32</v>
      </c>
      <c r="D38" s="4" t="s">
        <v>49</v>
      </c>
      <c r="E38" s="18">
        <v>120</v>
      </c>
      <c r="F38" s="18">
        <v>2.5</v>
      </c>
      <c r="G38" s="18">
        <f t="shared" si="0"/>
        <v>0.58</v>
      </c>
      <c r="H38" s="18">
        <f>(F38+G38)</f>
        <v>3.08</v>
      </c>
      <c r="I38" s="18">
        <f t="shared" si="1"/>
        <v>300</v>
      </c>
      <c r="J38" s="18">
        <f t="shared" si="2"/>
        <v>369.6</v>
      </c>
    </row>
    <row r="39" spans="2:10" ht="15.75">
      <c r="B39" s="2"/>
      <c r="C39" s="1"/>
      <c r="D39" s="1"/>
      <c r="F39" s="21" t="s">
        <v>90</v>
      </c>
      <c r="G39" s="21"/>
      <c r="H39" s="21"/>
      <c r="I39" s="22">
        <f>SUM(I7:I38)</f>
        <v>19926.699999999997</v>
      </c>
      <c r="J39" s="22">
        <f>SUM(J7:J38)</f>
        <v>24528.63</v>
      </c>
    </row>
    <row r="43" spans="2:7" ht="12.75">
      <c r="B43" t="s">
        <v>282</v>
      </c>
      <c r="G43" t="s">
        <v>280</v>
      </c>
    </row>
    <row r="44" ht="12.75">
      <c r="C44" t="s">
        <v>283</v>
      </c>
    </row>
    <row r="46" ht="12.75">
      <c r="G46" t="s">
        <v>281</v>
      </c>
    </row>
    <row r="47" ht="12.75">
      <c r="H47" t="s">
        <v>284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B19" sqref="B19:K25"/>
    </sheetView>
  </sheetViews>
  <sheetFormatPr defaultColWidth="9.140625" defaultRowHeight="12.75"/>
  <cols>
    <col min="3" max="3" width="11.7109375" style="0" customWidth="1"/>
    <col min="5" max="5" width="11.7109375" style="0" customWidth="1"/>
    <col min="8" max="8" width="9.7109375" style="0" bestFit="1" customWidth="1"/>
    <col min="10" max="10" width="16.7109375" style="0" customWidth="1"/>
    <col min="11" max="11" width="14.7109375" style="0" customWidth="1"/>
  </cols>
  <sheetData>
    <row r="1" ht="12.75">
      <c r="A1" t="s">
        <v>276</v>
      </c>
    </row>
    <row r="5" spans="2:11" ht="39" thickBot="1">
      <c r="B5" s="5" t="s">
        <v>1</v>
      </c>
      <c r="C5" s="5" t="s">
        <v>60</v>
      </c>
      <c r="D5" s="5" t="s">
        <v>68</v>
      </c>
      <c r="E5" s="5" t="s">
        <v>61</v>
      </c>
      <c r="F5" s="5" t="s">
        <v>62</v>
      </c>
      <c r="G5" s="5" t="s">
        <v>63</v>
      </c>
      <c r="H5" s="5" t="s">
        <v>64</v>
      </c>
      <c r="I5" s="5" t="s">
        <v>65</v>
      </c>
      <c r="J5" s="5" t="s">
        <v>66</v>
      </c>
      <c r="K5" s="5" t="s">
        <v>67</v>
      </c>
    </row>
    <row r="6" spans="2:11" ht="13.5" thickBot="1">
      <c r="B6" s="6" t="s">
        <v>69</v>
      </c>
      <c r="C6" s="7"/>
      <c r="D6" s="8"/>
      <c r="E6" s="11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10">
        <v>7</v>
      </c>
    </row>
    <row r="7" spans="2:11" ht="12.75">
      <c r="B7" s="12" t="s">
        <v>73</v>
      </c>
      <c r="C7" s="13"/>
      <c r="D7" s="13"/>
      <c r="E7" s="14"/>
      <c r="F7" s="14"/>
      <c r="G7" s="14"/>
      <c r="H7" s="15"/>
      <c r="I7" s="16" t="s">
        <v>70</v>
      </c>
      <c r="J7" s="23" t="s">
        <v>71</v>
      </c>
      <c r="K7" s="17" t="s">
        <v>72</v>
      </c>
    </row>
    <row r="8" spans="2:15" ht="38.25">
      <c r="B8" s="18">
        <v>1</v>
      </c>
      <c r="C8" s="4" t="s">
        <v>74</v>
      </c>
      <c r="D8" s="18" t="s">
        <v>82</v>
      </c>
      <c r="E8" s="18">
        <v>3500</v>
      </c>
      <c r="F8" s="18">
        <v>2.9</v>
      </c>
      <c r="G8" s="18">
        <v>5</v>
      </c>
      <c r="H8" s="18">
        <f>ROUND(F8*$O$8,2)</f>
        <v>0.15</v>
      </c>
      <c r="I8" s="18">
        <f>(F8+H8)</f>
        <v>3.05</v>
      </c>
      <c r="J8" s="31">
        <f>(E8*F8)</f>
        <v>10150</v>
      </c>
      <c r="K8" s="31">
        <f>(E8*I8)</f>
        <v>10675</v>
      </c>
      <c r="O8" s="3">
        <v>0.05</v>
      </c>
    </row>
    <row r="9" spans="2:15" ht="38.25">
      <c r="B9" s="18">
        <v>2</v>
      </c>
      <c r="C9" s="4" t="s">
        <v>80</v>
      </c>
      <c r="D9" s="18" t="s">
        <v>83</v>
      </c>
      <c r="E9" s="18">
        <v>1700</v>
      </c>
      <c r="F9" s="18">
        <v>2.9</v>
      </c>
      <c r="G9" s="18">
        <v>5</v>
      </c>
      <c r="H9" s="18">
        <f>ROUND(F9*$O$8,2)</f>
        <v>0.15</v>
      </c>
      <c r="I9" s="18">
        <f>(F9+H9)</f>
        <v>3.05</v>
      </c>
      <c r="J9" s="31">
        <f aca="true" t="shared" si="0" ref="J9:J15">(E9*F9)</f>
        <v>4930</v>
      </c>
      <c r="K9" s="31">
        <f>(E9*I9)</f>
        <v>5185</v>
      </c>
      <c r="O9" s="3">
        <v>0.08</v>
      </c>
    </row>
    <row r="10" spans="2:11" ht="38.25">
      <c r="B10" s="18">
        <v>3</v>
      </c>
      <c r="C10" s="4" t="s">
        <v>81</v>
      </c>
      <c r="D10" s="18" t="s">
        <v>83</v>
      </c>
      <c r="E10" s="18">
        <v>1700</v>
      </c>
      <c r="F10" s="18">
        <v>2.9</v>
      </c>
      <c r="G10" s="18">
        <v>5</v>
      </c>
      <c r="H10" s="18">
        <f>ROUND(F10*$O$8,2)</f>
        <v>0.15</v>
      </c>
      <c r="I10" s="18">
        <f aca="true" t="shared" si="1" ref="I10:I15">(F10+H10)</f>
        <v>3.05</v>
      </c>
      <c r="J10" s="31">
        <f t="shared" si="0"/>
        <v>4930</v>
      </c>
      <c r="K10" s="31">
        <f aca="true" t="shared" si="2" ref="K10:K15">(E10*I10)</f>
        <v>5185</v>
      </c>
    </row>
    <row r="11" spans="2:11" ht="38.25">
      <c r="B11" s="18">
        <v>4</v>
      </c>
      <c r="C11" s="4" t="s">
        <v>75</v>
      </c>
      <c r="D11" s="18" t="s">
        <v>84</v>
      </c>
      <c r="E11" s="18">
        <v>33000</v>
      </c>
      <c r="F11" s="18">
        <v>0.25</v>
      </c>
      <c r="G11" s="18">
        <v>5</v>
      </c>
      <c r="H11" s="18">
        <f>ROUND(F11*$O$8,2)</f>
        <v>0.01</v>
      </c>
      <c r="I11" s="18">
        <f t="shared" si="1"/>
        <v>0.26</v>
      </c>
      <c r="J11" s="31">
        <f t="shared" si="0"/>
        <v>8250</v>
      </c>
      <c r="K11" s="31">
        <f t="shared" si="2"/>
        <v>8580</v>
      </c>
    </row>
    <row r="12" spans="2:11" ht="25.5">
      <c r="B12" s="18">
        <v>5</v>
      </c>
      <c r="C12" s="4" t="s">
        <v>76</v>
      </c>
      <c r="D12" s="18" t="s">
        <v>84</v>
      </c>
      <c r="E12" s="18">
        <v>1300</v>
      </c>
      <c r="F12" s="18">
        <v>0.32</v>
      </c>
      <c r="G12" s="18">
        <v>8</v>
      </c>
      <c r="H12" s="18">
        <f>ROUND(F12*$O$9,2)</f>
        <v>0.03</v>
      </c>
      <c r="I12" s="18">
        <f t="shared" si="1"/>
        <v>0.35</v>
      </c>
      <c r="J12" s="31">
        <f t="shared" si="0"/>
        <v>416</v>
      </c>
      <c r="K12" s="31">
        <f t="shared" si="2"/>
        <v>454.99999999999994</v>
      </c>
    </row>
    <row r="13" spans="2:11" ht="12.75">
      <c r="B13" s="18">
        <v>6</v>
      </c>
      <c r="C13" s="4" t="s">
        <v>77</v>
      </c>
      <c r="D13" s="18" t="s">
        <v>83</v>
      </c>
      <c r="E13" s="18">
        <v>60</v>
      </c>
      <c r="F13" s="18">
        <v>3</v>
      </c>
      <c r="G13" s="18">
        <v>5</v>
      </c>
      <c r="H13" s="18">
        <f>ROUND(F13*$O$8,2)</f>
        <v>0.15</v>
      </c>
      <c r="I13" s="18">
        <f t="shared" si="1"/>
        <v>3.15</v>
      </c>
      <c r="J13" s="31">
        <f t="shared" si="0"/>
        <v>180</v>
      </c>
      <c r="K13" s="31">
        <f t="shared" si="2"/>
        <v>189</v>
      </c>
    </row>
    <row r="14" spans="2:11" ht="12.75">
      <c r="B14" s="18">
        <v>7</v>
      </c>
      <c r="C14" s="4" t="s">
        <v>78</v>
      </c>
      <c r="D14" s="18" t="s">
        <v>85</v>
      </c>
      <c r="E14" s="18">
        <v>2000</v>
      </c>
      <c r="F14" s="18">
        <v>1.2</v>
      </c>
      <c r="G14" s="18">
        <v>8</v>
      </c>
      <c r="H14" s="18">
        <f>ROUND(F14*O9,2)</f>
        <v>0.1</v>
      </c>
      <c r="I14" s="18">
        <f t="shared" si="1"/>
        <v>1.3</v>
      </c>
      <c r="J14" s="31">
        <f t="shared" si="0"/>
        <v>2400</v>
      </c>
      <c r="K14" s="31">
        <f t="shared" si="2"/>
        <v>2600</v>
      </c>
    </row>
    <row r="15" spans="2:11" ht="38.25">
      <c r="B15" s="18">
        <v>8</v>
      </c>
      <c r="C15" s="4" t="s">
        <v>79</v>
      </c>
      <c r="D15" s="18" t="s">
        <v>86</v>
      </c>
      <c r="E15" s="18">
        <v>1700</v>
      </c>
      <c r="F15" s="18">
        <v>1.2</v>
      </c>
      <c r="G15" s="18">
        <v>8</v>
      </c>
      <c r="H15" s="18">
        <f>ROUND(F15*$O$9,2)</f>
        <v>0.1</v>
      </c>
      <c r="I15" s="18">
        <f t="shared" si="1"/>
        <v>1.3</v>
      </c>
      <c r="J15" s="31">
        <f t="shared" si="0"/>
        <v>2040</v>
      </c>
      <c r="K15" s="31">
        <f t="shared" si="2"/>
        <v>2210</v>
      </c>
    </row>
    <row r="16" spans="8:11" ht="15.75">
      <c r="H16" s="24" t="s">
        <v>90</v>
      </c>
      <c r="I16" s="24"/>
      <c r="J16" s="39">
        <f>SUM(J8:J15)</f>
        <v>33296</v>
      </c>
      <c r="K16" s="39">
        <f>SUM(K8:K15)</f>
        <v>35079</v>
      </c>
    </row>
    <row r="20" spans="2:7" ht="12.75">
      <c r="B20" t="s">
        <v>282</v>
      </c>
      <c r="G20" t="s">
        <v>280</v>
      </c>
    </row>
    <row r="21" ht="12.75">
      <c r="C21" t="s">
        <v>283</v>
      </c>
    </row>
    <row r="23" ht="12.75">
      <c r="G23" t="s">
        <v>281</v>
      </c>
    </row>
    <row r="24" ht="12.75">
      <c r="H24" t="s">
        <v>284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135"/>
  <sheetViews>
    <sheetView tabSelected="1" zoomScalePageLayoutView="0" workbookViewId="0" topLeftCell="A1">
      <selection activeCell="I33" sqref="I33"/>
    </sheetView>
  </sheetViews>
  <sheetFormatPr defaultColWidth="9.140625" defaultRowHeight="12.75"/>
  <cols>
    <col min="3" max="3" width="18.28125" style="0" customWidth="1"/>
    <col min="5" max="5" width="11.140625" style="0" customWidth="1"/>
    <col min="10" max="10" width="15.7109375" style="0" customWidth="1"/>
    <col min="11" max="11" width="17.7109375" style="0" customWidth="1"/>
  </cols>
  <sheetData>
    <row r="1" ht="12.75">
      <c r="J1" s="54" t="s">
        <v>285</v>
      </c>
    </row>
    <row r="2" spans="3:10" ht="12.75">
      <c r="C2" s="54" t="s">
        <v>287</v>
      </c>
      <c r="J2" s="54" t="s">
        <v>288</v>
      </c>
    </row>
    <row r="3" ht="12.75">
      <c r="B3" s="54" t="s">
        <v>289</v>
      </c>
    </row>
    <row r="5" ht="15.75">
      <c r="D5" s="53" t="s">
        <v>286</v>
      </c>
    </row>
    <row r="6" spans="2:12" ht="51">
      <c r="B6" s="4" t="s">
        <v>91</v>
      </c>
      <c r="C6" s="4" t="s">
        <v>2</v>
      </c>
      <c r="D6" s="4" t="s">
        <v>92</v>
      </c>
      <c r="E6" s="4" t="s">
        <v>61</v>
      </c>
      <c r="F6" s="4" t="s">
        <v>253</v>
      </c>
      <c r="G6" s="4" t="s">
        <v>93</v>
      </c>
      <c r="H6" s="4" t="s">
        <v>94</v>
      </c>
      <c r="I6" s="4" t="s">
        <v>65</v>
      </c>
      <c r="J6" s="4" t="s">
        <v>95</v>
      </c>
      <c r="K6" s="4" t="s">
        <v>67</v>
      </c>
      <c r="L6" s="1"/>
    </row>
    <row r="7" spans="2:11" ht="12.75">
      <c r="B7" s="51" t="s">
        <v>69</v>
      </c>
      <c r="C7" s="51"/>
      <c r="D7" s="51"/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19">
        <v>7</v>
      </c>
    </row>
    <row r="8" spans="2:17" ht="12.75">
      <c r="B8" s="50" t="s">
        <v>96</v>
      </c>
      <c r="C8" s="50"/>
      <c r="D8" s="50"/>
      <c r="E8" s="50"/>
      <c r="F8" s="50"/>
      <c r="G8" s="50"/>
      <c r="H8" s="50"/>
      <c r="I8" s="40" t="s">
        <v>70</v>
      </c>
      <c r="J8" s="40" t="s">
        <v>98</v>
      </c>
      <c r="K8" s="40" t="s">
        <v>97</v>
      </c>
      <c r="Q8" s="3">
        <v>0.23</v>
      </c>
    </row>
    <row r="9" spans="2:12" ht="12.75">
      <c r="B9" s="19">
        <v>1</v>
      </c>
      <c r="C9" s="4" t="s">
        <v>99</v>
      </c>
      <c r="D9" s="19" t="s">
        <v>82</v>
      </c>
      <c r="E9" s="18">
        <v>10</v>
      </c>
      <c r="F9" s="18"/>
      <c r="G9" s="19"/>
      <c r="H9" s="18"/>
      <c r="I9" s="18"/>
      <c r="J9" s="41"/>
      <c r="K9" s="18"/>
      <c r="L9" s="42"/>
    </row>
    <row r="10" spans="2:17" ht="25.5">
      <c r="B10" s="19">
        <v>2</v>
      </c>
      <c r="C10" s="4" t="s">
        <v>114</v>
      </c>
      <c r="D10" s="19" t="s">
        <v>34</v>
      </c>
      <c r="E10" s="18">
        <v>2000</v>
      </c>
      <c r="F10" s="18"/>
      <c r="G10" s="19"/>
      <c r="H10" s="18"/>
      <c r="I10" s="18"/>
      <c r="J10" s="43"/>
      <c r="K10" s="31"/>
      <c r="L10" s="42"/>
      <c r="Q10" s="3">
        <v>0.05</v>
      </c>
    </row>
    <row r="11" spans="2:12" ht="25.5">
      <c r="B11" s="19">
        <v>3</v>
      </c>
      <c r="C11" s="4" t="s">
        <v>115</v>
      </c>
      <c r="D11" s="19" t="s">
        <v>34</v>
      </c>
      <c r="E11" s="18">
        <v>2600</v>
      </c>
      <c r="F11" s="18"/>
      <c r="G11" s="19"/>
      <c r="H11" s="18"/>
      <c r="I11" s="18"/>
      <c r="J11" s="43"/>
      <c r="K11" s="31"/>
      <c r="L11" s="42"/>
    </row>
    <row r="12" spans="2:12" ht="35.25" customHeight="1">
      <c r="B12" s="19">
        <v>4</v>
      </c>
      <c r="C12" s="4" t="s">
        <v>100</v>
      </c>
      <c r="D12" s="19" t="s">
        <v>82</v>
      </c>
      <c r="E12" s="18">
        <v>100</v>
      </c>
      <c r="F12" s="18"/>
      <c r="G12" s="19"/>
      <c r="H12" s="18"/>
      <c r="I12" s="18"/>
      <c r="J12" s="43"/>
      <c r="K12" s="31"/>
      <c r="L12" s="42"/>
    </row>
    <row r="13" spans="2:12" ht="153">
      <c r="B13" s="19">
        <v>5</v>
      </c>
      <c r="C13" s="4" t="s">
        <v>101</v>
      </c>
      <c r="D13" s="19" t="s">
        <v>82</v>
      </c>
      <c r="E13" s="18">
        <v>200</v>
      </c>
      <c r="F13" s="18"/>
      <c r="G13" s="19"/>
      <c r="H13" s="18"/>
      <c r="I13" s="18"/>
      <c r="J13" s="43"/>
      <c r="K13" s="31"/>
      <c r="L13" s="42"/>
    </row>
    <row r="14" spans="2:12" ht="45" customHeight="1">
      <c r="B14" s="19">
        <v>6</v>
      </c>
      <c r="C14" s="4" t="s">
        <v>102</v>
      </c>
      <c r="D14" s="19" t="s">
        <v>82</v>
      </c>
      <c r="E14" s="18">
        <v>550</v>
      </c>
      <c r="F14" s="18"/>
      <c r="G14" s="19"/>
      <c r="H14" s="18"/>
      <c r="I14" s="18"/>
      <c r="J14" s="43"/>
      <c r="K14" s="31"/>
      <c r="L14" s="42"/>
    </row>
    <row r="15" spans="2:12" ht="22.5" customHeight="1">
      <c r="B15" s="19">
        <v>7</v>
      </c>
      <c r="C15" s="4" t="s">
        <v>103</v>
      </c>
      <c r="D15" s="19" t="s">
        <v>82</v>
      </c>
      <c r="E15" s="18">
        <v>400</v>
      </c>
      <c r="F15" s="18"/>
      <c r="G15" s="19"/>
      <c r="H15" s="18"/>
      <c r="I15" s="18"/>
      <c r="J15" s="43"/>
      <c r="K15" s="31"/>
      <c r="L15" s="42"/>
    </row>
    <row r="16" spans="2:12" ht="23.25" customHeight="1">
      <c r="B16" s="19">
        <v>8</v>
      </c>
      <c r="C16" s="4" t="s">
        <v>104</v>
      </c>
      <c r="D16" s="19" t="s">
        <v>116</v>
      </c>
      <c r="E16" s="18">
        <v>9000</v>
      </c>
      <c r="F16" s="18"/>
      <c r="G16" s="19"/>
      <c r="H16" s="18"/>
      <c r="I16" s="18"/>
      <c r="J16" s="43"/>
      <c r="K16" s="31"/>
      <c r="L16" s="42"/>
    </row>
    <row r="17" spans="2:12" ht="12.75">
      <c r="B17" s="19">
        <v>9</v>
      </c>
      <c r="C17" s="4" t="s">
        <v>105</v>
      </c>
      <c r="D17" s="19" t="s">
        <v>33</v>
      </c>
      <c r="E17" s="18">
        <v>500</v>
      </c>
      <c r="F17" s="18"/>
      <c r="G17" s="19"/>
      <c r="H17" s="18"/>
      <c r="I17" s="18"/>
      <c r="J17" s="43"/>
      <c r="K17" s="31"/>
      <c r="L17" s="42"/>
    </row>
    <row r="18" spans="2:12" ht="12.75">
      <c r="B18" s="19">
        <v>10</v>
      </c>
      <c r="C18" s="4" t="s">
        <v>106</v>
      </c>
      <c r="D18" s="19" t="s">
        <v>82</v>
      </c>
      <c r="E18" s="18">
        <v>650</v>
      </c>
      <c r="F18" s="18"/>
      <c r="G18" s="19"/>
      <c r="H18" s="18"/>
      <c r="I18" s="18"/>
      <c r="J18" s="43"/>
      <c r="K18" s="31"/>
      <c r="L18" s="42"/>
    </row>
    <row r="19" spans="2:12" ht="12.75">
      <c r="B19" s="19">
        <v>11</v>
      </c>
      <c r="C19" s="4" t="s">
        <v>107</v>
      </c>
      <c r="D19" s="19" t="s">
        <v>82</v>
      </c>
      <c r="E19" s="18">
        <v>250</v>
      </c>
      <c r="F19" s="18"/>
      <c r="G19" s="19"/>
      <c r="H19" s="18"/>
      <c r="I19" s="18"/>
      <c r="J19" s="43"/>
      <c r="K19" s="31"/>
      <c r="L19" s="42"/>
    </row>
    <row r="20" spans="2:12" ht="45.75" customHeight="1">
      <c r="B20" s="19">
        <v>12</v>
      </c>
      <c r="C20" s="4" t="s">
        <v>110</v>
      </c>
      <c r="D20" s="19" t="s">
        <v>34</v>
      </c>
      <c r="E20" s="18">
        <v>700</v>
      </c>
      <c r="F20" s="18"/>
      <c r="G20" s="19"/>
      <c r="H20" s="18"/>
      <c r="I20" s="18"/>
      <c r="J20" s="43"/>
      <c r="K20" s="31"/>
      <c r="L20" s="42"/>
    </row>
    <row r="21" spans="2:12" ht="12.75">
      <c r="B21" s="19">
        <v>13</v>
      </c>
      <c r="C21" s="4" t="s">
        <v>108</v>
      </c>
      <c r="D21" s="19" t="s">
        <v>82</v>
      </c>
      <c r="E21" s="18">
        <v>300</v>
      </c>
      <c r="F21" s="18"/>
      <c r="G21" s="19"/>
      <c r="H21" s="18"/>
      <c r="I21" s="18"/>
      <c r="J21" s="43"/>
      <c r="K21" s="31"/>
      <c r="L21" s="42"/>
    </row>
    <row r="22" spans="2:12" ht="40.5" customHeight="1">
      <c r="B22" s="19">
        <v>14</v>
      </c>
      <c r="C22" s="4" t="s">
        <v>109</v>
      </c>
      <c r="D22" s="19" t="s">
        <v>34</v>
      </c>
      <c r="E22" s="18">
        <v>50</v>
      </c>
      <c r="F22" s="18"/>
      <c r="G22" s="19"/>
      <c r="H22" s="18"/>
      <c r="I22" s="18"/>
      <c r="J22" s="43"/>
      <c r="K22" s="31"/>
      <c r="L22" s="42"/>
    </row>
    <row r="23" spans="2:12" ht="39" customHeight="1">
      <c r="B23" s="19">
        <v>15</v>
      </c>
      <c r="C23" s="4" t="s">
        <v>111</v>
      </c>
      <c r="D23" s="19" t="s">
        <v>34</v>
      </c>
      <c r="E23" s="18">
        <v>1200</v>
      </c>
      <c r="F23" s="18"/>
      <c r="G23" s="19"/>
      <c r="H23" s="18"/>
      <c r="I23" s="18"/>
      <c r="J23" s="43"/>
      <c r="K23" s="31"/>
      <c r="L23" s="42"/>
    </row>
    <row r="24" spans="2:12" ht="28.5" customHeight="1">
      <c r="B24" s="19">
        <v>16</v>
      </c>
      <c r="C24" s="4" t="s">
        <v>112</v>
      </c>
      <c r="D24" s="19" t="s">
        <v>116</v>
      </c>
      <c r="E24" s="18">
        <v>500</v>
      </c>
      <c r="F24" s="18"/>
      <c r="G24" s="19"/>
      <c r="H24" s="18"/>
      <c r="I24" s="18"/>
      <c r="J24" s="43"/>
      <c r="K24" s="31"/>
      <c r="L24" s="42"/>
    </row>
    <row r="25" spans="8:12" ht="18">
      <c r="H25" s="36" t="s">
        <v>90</v>
      </c>
      <c r="I25" s="36"/>
      <c r="J25" s="44"/>
      <c r="K25" s="45"/>
      <c r="L25" s="42"/>
    </row>
    <row r="26" ht="12.75">
      <c r="L26" s="42"/>
    </row>
    <row r="27" ht="12.75">
      <c r="L27" s="42"/>
    </row>
    <row r="28" ht="12.75">
      <c r="L28" s="42"/>
    </row>
    <row r="29" ht="12.75">
      <c r="L29" s="42"/>
    </row>
    <row r="31" ht="12.75">
      <c r="H31" t="s">
        <v>280</v>
      </c>
    </row>
    <row r="32" ht="12.75">
      <c r="I32" s="54" t="s">
        <v>290</v>
      </c>
    </row>
    <row r="37" ht="12.75">
      <c r="L37" s="42"/>
    </row>
    <row r="38" ht="12.75">
      <c r="L38" s="42"/>
    </row>
    <row r="39" ht="12.75">
      <c r="L39" s="42"/>
    </row>
    <row r="40" ht="12.75">
      <c r="L40" s="42"/>
    </row>
    <row r="41" ht="12.75">
      <c r="L41" s="42"/>
    </row>
    <row r="42" ht="12.75">
      <c r="L42" s="42"/>
    </row>
    <row r="43" ht="12.75">
      <c r="L43" s="42"/>
    </row>
    <row r="44" ht="12.75">
      <c r="L44" s="42"/>
    </row>
    <row r="45" ht="12.75">
      <c r="L45" s="42"/>
    </row>
    <row r="46" ht="12.75">
      <c r="L46" s="42"/>
    </row>
    <row r="47" ht="12.75">
      <c r="L47" s="42"/>
    </row>
    <row r="48" ht="12.75">
      <c r="L48" s="42"/>
    </row>
    <row r="49" ht="12.75">
      <c r="L49" s="42"/>
    </row>
    <row r="50" ht="12.75">
      <c r="L50" s="42"/>
    </row>
    <row r="51" ht="12.75">
      <c r="L51" s="42"/>
    </row>
    <row r="52" ht="12.75">
      <c r="L52" s="42"/>
    </row>
    <row r="53" ht="12.75">
      <c r="L53" s="42"/>
    </row>
    <row r="54" ht="12.75">
      <c r="L54" s="42"/>
    </row>
    <row r="55" ht="12.75">
      <c r="L55" s="42"/>
    </row>
    <row r="56" ht="12.75">
      <c r="L56" s="42"/>
    </row>
    <row r="57" ht="12.75">
      <c r="L57" s="42"/>
    </row>
    <row r="58" ht="12.75">
      <c r="L58" s="42"/>
    </row>
    <row r="59" ht="12.75">
      <c r="L59" s="42"/>
    </row>
    <row r="60" ht="12.75">
      <c r="L60" s="42"/>
    </row>
    <row r="61" ht="12.75">
      <c r="L61" s="42"/>
    </row>
    <row r="62" ht="12.75">
      <c r="L62" s="42"/>
    </row>
    <row r="63" ht="12.75">
      <c r="L63" s="42"/>
    </row>
    <row r="64" ht="12.75">
      <c r="L64" s="42"/>
    </row>
    <row r="65" ht="12.75">
      <c r="L65" s="42"/>
    </row>
    <row r="66" ht="12.75">
      <c r="L66" s="42"/>
    </row>
    <row r="67" ht="12.75">
      <c r="L67" s="42"/>
    </row>
    <row r="68" ht="12.75">
      <c r="L68" s="42"/>
    </row>
    <row r="69" ht="12.75">
      <c r="L69" s="42"/>
    </row>
    <row r="70" ht="12.75">
      <c r="L70" s="42"/>
    </row>
    <row r="71" ht="12.75">
      <c r="L71" s="42"/>
    </row>
    <row r="72" ht="12.75">
      <c r="L72" s="42"/>
    </row>
    <row r="73" ht="12.75">
      <c r="L73" s="42"/>
    </row>
    <row r="74" ht="12.75">
      <c r="L74" s="42"/>
    </row>
    <row r="75" ht="12.75">
      <c r="L75" s="42"/>
    </row>
    <row r="76" ht="12.75">
      <c r="L76" s="42"/>
    </row>
    <row r="77" ht="12.75">
      <c r="L77" s="42"/>
    </row>
    <row r="78" ht="12.75">
      <c r="L78" s="42"/>
    </row>
    <row r="79" ht="12.75">
      <c r="L79" s="42"/>
    </row>
    <row r="80" ht="12.75">
      <c r="L80" s="42"/>
    </row>
    <row r="81" ht="12.75">
      <c r="L81" s="42"/>
    </row>
    <row r="82" ht="12.75">
      <c r="L82" s="42"/>
    </row>
    <row r="83" ht="12.75">
      <c r="L83" s="42"/>
    </row>
    <row r="84" ht="12.75">
      <c r="L84" s="42"/>
    </row>
    <row r="85" ht="12.75">
      <c r="L85" s="42"/>
    </row>
    <row r="86" ht="12.75">
      <c r="L86" s="42"/>
    </row>
    <row r="87" ht="12.75">
      <c r="L87" s="42"/>
    </row>
    <row r="88" ht="12.75">
      <c r="L88" s="42"/>
    </row>
    <row r="89" ht="12.75">
      <c r="L89" s="42"/>
    </row>
    <row r="90" ht="12.75">
      <c r="L90" s="42"/>
    </row>
    <row r="91" ht="12.75">
      <c r="L91" s="42"/>
    </row>
    <row r="92" ht="12.75">
      <c r="L92" s="42"/>
    </row>
    <row r="93" ht="12.75">
      <c r="L93" s="42"/>
    </row>
    <row r="94" ht="12.75">
      <c r="L94" s="42"/>
    </row>
    <row r="95" ht="12.75">
      <c r="L95" s="42"/>
    </row>
    <row r="96" ht="12.75">
      <c r="L96" s="42"/>
    </row>
    <row r="97" ht="12.75">
      <c r="L97" s="42"/>
    </row>
    <row r="98" ht="12.75">
      <c r="L98" s="42"/>
    </row>
    <row r="99" ht="12.75">
      <c r="L99" s="42"/>
    </row>
    <row r="100" ht="12.75">
      <c r="L100" s="42"/>
    </row>
    <row r="101" ht="12.75">
      <c r="L101" s="42"/>
    </row>
    <row r="102" ht="12.75">
      <c r="L102" s="42"/>
    </row>
    <row r="103" ht="12.75">
      <c r="L103" s="42"/>
    </row>
    <row r="104" ht="12.75">
      <c r="L104" s="42"/>
    </row>
    <row r="105" ht="12.75">
      <c r="L105" s="42"/>
    </row>
    <row r="106" ht="12.75">
      <c r="L106" s="42"/>
    </row>
    <row r="107" ht="12.75">
      <c r="L107" s="42"/>
    </row>
    <row r="108" ht="12.75">
      <c r="L108" s="42"/>
    </row>
    <row r="109" ht="12.75">
      <c r="L109" s="42"/>
    </row>
    <row r="110" ht="12.75">
      <c r="L110" s="42"/>
    </row>
    <row r="111" ht="12.75">
      <c r="L111" s="42"/>
    </row>
    <row r="112" ht="12.75">
      <c r="L112" s="42"/>
    </row>
    <row r="113" ht="12.75">
      <c r="L113" s="42"/>
    </row>
    <row r="114" ht="12.75">
      <c r="L114" s="42"/>
    </row>
    <row r="115" ht="12.75">
      <c r="L115" s="42"/>
    </row>
    <row r="116" ht="12.75">
      <c r="L116" s="42"/>
    </row>
    <row r="117" ht="12.75">
      <c r="L117" s="42"/>
    </row>
    <row r="118" ht="12.75">
      <c r="L118" s="42"/>
    </row>
    <row r="119" ht="12.75">
      <c r="L119" s="42"/>
    </row>
    <row r="120" ht="12.75">
      <c r="L120" s="42"/>
    </row>
    <row r="121" ht="12.75">
      <c r="L121" s="42"/>
    </row>
    <row r="122" ht="12.75">
      <c r="L122" s="42"/>
    </row>
    <row r="123" ht="12.75">
      <c r="L123" s="42"/>
    </row>
    <row r="124" ht="12.75">
      <c r="L124" s="42"/>
    </row>
    <row r="125" ht="12.75">
      <c r="L125" s="42"/>
    </row>
    <row r="126" ht="12.75">
      <c r="L126" s="42"/>
    </row>
    <row r="127" ht="12.75">
      <c r="L127" s="42"/>
    </row>
    <row r="128" ht="12.75">
      <c r="L128" s="42"/>
    </row>
    <row r="129" ht="12.75">
      <c r="L129" s="42"/>
    </row>
    <row r="130" ht="12.75">
      <c r="L130" s="42"/>
    </row>
    <row r="131" ht="12.75">
      <c r="L131" s="42"/>
    </row>
    <row r="132" ht="12.75">
      <c r="L132" s="42"/>
    </row>
    <row r="133" ht="12.75">
      <c r="L133" s="42"/>
    </row>
    <row r="134" ht="12.75">
      <c r="L134" s="42"/>
    </row>
    <row r="135" ht="12.75">
      <c r="L135" s="42"/>
    </row>
  </sheetData>
  <sheetProtection/>
  <mergeCells count="2">
    <mergeCell ref="B8:H8"/>
    <mergeCell ref="B7:D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8">
      <selection activeCell="B24" sqref="B24:J28"/>
    </sheetView>
  </sheetViews>
  <sheetFormatPr defaultColWidth="9.140625" defaultRowHeight="12.75"/>
  <cols>
    <col min="3" max="3" width="13.00390625" style="0" customWidth="1"/>
    <col min="5" max="6" width="10.7109375" style="0" customWidth="1"/>
    <col min="10" max="10" width="16.421875" style="0" customWidth="1"/>
    <col min="11" max="11" width="16.28125" style="0" customWidth="1"/>
  </cols>
  <sheetData>
    <row r="1" spans="1:7" ht="12.75">
      <c r="A1" s="52" t="s">
        <v>277</v>
      </c>
      <c r="B1" s="52"/>
      <c r="C1" s="52"/>
      <c r="D1" s="52"/>
      <c r="E1" s="52"/>
      <c r="F1" s="52"/>
      <c r="G1" s="52"/>
    </row>
    <row r="5" spans="2:13" ht="51">
      <c r="B5" s="4" t="s">
        <v>91</v>
      </c>
      <c r="C5" s="4" t="s">
        <v>60</v>
      </c>
      <c r="D5" s="4" t="s">
        <v>92</v>
      </c>
      <c r="E5" s="4" t="s">
        <v>61</v>
      </c>
      <c r="F5" s="4" t="s">
        <v>254</v>
      </c>
      <c r="G5" s="4" t="s">
        <v>93</v>
      </c>
      <c r="H5" s="4" t="s">
        <v>117</v>
      </c>
      <c r="I5" s="4" t="s">
        <v>65</v>
      </c>
      <c r="J5" s="4" t="s">
        <v>118</v>
      </c>
      <c r="K5" s="4" t="s">
        <v>119</v>
      </c>
      <c r="L5" s="1"/>
      <c r="M5" s="1"/>
    </row>
    <row r="6" spans="2:11" ht="12.75">
      <c r="B6" s="51" t="s">
        <v>69</v>
      </c>
      <c r="C6" s="51"/>
      <c r="D6" s="51"/>
      <c r="E6" s="19">
        <v>1</v>
      </c>
      <c r="F6" s="19">
        <v>2</v>
      </c>
      <c r="G6" s="19">
        <v>3</v>
      </c>
      <c r="H6" s="19">
        <v>4</v>
      </c>
      <c r="I6" s="19">
        <v>5</v>
      </c>
      <c r="J6" s="19">
        <v>6</v>
      </c>
      <c r="K6" s="19">
        <v>7</v>
      </c>
    </row>
    <row r="7" spans="2:11" ht="12.75">
      <c r="B7" s="51" t="s">
        <v>96</v>
      </c>
      <c r="C7" s="51"/>
      <c r="D7" s="51"/>
      <c r="E7" s="51"/>
      <c r="F7" s="51"/>
      <c r="G7" s="51"/>
      <c r="H7" s="51"/>
      <c r="I7" s="18" t="s">
        <v>70</v>
      </c>
      <c r="J7" s="18" t="s">
        <v>120</v>
      </c>
      <c r="K7" s="18" t="s">
        <v>97</v>
      </c>
    </row>
    <row r="8" spans="2:11" ht="25.5">
      <c r="B8" s="19">
        <v>1</v>
      </c>
      <c r="C8" s="4" t="s">
        <v>121</v>
      </c>
      <c r="D8" s="18" t="s">
        <v>113</v>
      </c>
      <c r="E8" s="18">
        <v>240</v>
      </c>
      <c r="F8" s="18">
        <v>9.07</v>
      </c>
      <c r="G8" s="18">
        <v>5</v>
      </c>
      <c r="H8" s="31">
        <f>ROUND(F8*$N$12,2)</f>
        <v>0.45</v>
      </c>
      <c r="I8" s="31">
        <f>(F8+H8)</f>
        <v>9.52</v>
      </c>
      <c r="J8" s="31">
        <f>(E8*F8)</f>
        <v>2176.8</v>
      </c>
      <c r="K8" s="31">
        <f>ROUND(E8*I8,2)</f>
        <v>2284.8</v>
      </c>
    </row>
    <row r="9" spans="2:11" ht="12.75">
      <c r="B9" s="19">
        <v>2</v>
      </c>
      <c r="C9" s="4" t="s">
        <v>122</v>
      </c>
      <c r="D9" s="18" t="s">
        <v>113</v>
      </c>
      <c r="E9" s="18">
        <v>1500</v>
      </c>
      <c r="F9" s="18">
        <v>1.24</v>
      </c>
      <c r="G9" s="18">
        <v>5</v>
      </c>
      <c r="H9" s="31">
        <f aca="true" t="shared" si="0" ref="H9:H17">ROUND(F9*$N$12,2)</f>
        <v>0.06</v>
      </c>
      <c r="I9" s="31">
        <f aca="true" t="shared" si="1" ref="I9:I17">(F9+H9)</f>
        <v>1.3</v>
      </c>
      <c r="J9" s="31">
        <f aca="true" t="shared" si="2" ref="J9:J17">(E9*F9)</f>
        <v>1860</v>
      </c>
      <c r="K9" s="31">
        <f aca="true" t="shared" si="3" ref="K9:K17">ROUND(E9*I9,2)</f>
        <v>1950</v>
      </c>
    </row>
    <row r="10" spans="2:11" ht="25.5">
      <c r="B10" s="19">
        <v>3</v>
      </c>
      <c r="C10" s="4" t="s">
        <v>123</v>
      </c>
      <c r="D10" s="18" t="s">
        <v>113</v>
      </c>
      <c r="E10" s="18">
        <v>100</v>
      </c>
      <c r="F10" s="18">
        <v>5.73</v>
      </c>
      <c r="G10" s="18">
        <v>5</v>
      </c>
      <c r="H10" s="31">
        <f t="shared" si="0"/>
        <v>0.29</v>
      </c>
      <c r="I10" s="31">
        <f t="shared" si="1"/>
        <v>6.0200000000000005</v>
      </c>
      <c r="J10" s="31">
        <f t="shared" si="2"/>
        <v>573</v>
      </c>
      <c r="K10" s="31">
        <f t="shared" si="3"/>
        <v>602</v>
      </c>
    </row>
    <row r="11" spans="2:11" ht="12.75">
      <c r="B11" s="19">
        <v>4</v>
      </c>
      <c r="C11" s="4" t="s">
        <v>124</v>
      </c>
      <c r="D11" s="18" t="s">
        <v>113</v>
      </c>
      <c r="E11" s="18">
        <v>250</v>
      </c>
      <c r="F11" s="18">
        <v>7.55</v>
      </c>
      <c r="G11" s="18">
        <v>5</v>
      </c>
      <c r="H11" s="31">
        <f t="shared" si="0"/>
        <v>0.38</v>
      </c>
      <c r="I11" s="31">
        <f t="shared" si="1"/>
        <v>7.93</v>
      </c>
      <c r="J11" s="31">
        <f t="shared" si="2"/>
        <v>1887.5</v>
      </c>
      <c r="K11" s="31">
        <f t="shared" si="3"/>
        <v>1982.5</v>
      </c>
    </row>
    <row r="12" spans="2:14" ht="25.5">
      <c r="B12" s="19">
        <v>5</v>
      </c>
      <c r="C12" s="4" t="s">
        <v>125</v>
      </c>
      <c r="D12" s="18" t="s">
        <v>113</v>
      </c>
      <c r="E12" s="18">
        <v>1300</v>
      </c>
      <c r="F12" s="18">
        <v>5.5</v>
      </c>
      <c r="G12" s="18">
        <v>5</v>
      </c>
      <c r="H12" s="31">
        <f t="shared" si="0"/>
        <v>0.28</v>
      </c>
      <c r="I12" s="31">
        <f t="shared" si="1"/>
        <v>5.78</v>
      </c>
      <c r="J12" s="31">
        <f t="shared" si="2"/>
        <v>7150</v>
      </c>
      <c r="K12" s="31">
        <f t="shared" si="3"/>
        <v>7514</v>
      </c>
      <c r="N12" s="3">
        <v>0.05</v>
      </c>
    </row>
    <row r="13" spans="2:11" ht="38.25">
      <c r="B13" s="19">
        <v>6</v>
      </c>
      <c r="C13" s="4" t="s">
        <v>126</v>
      </c>
      <c r="D13" s="18" t="s">
        <v>113</v>
      </c>
      <c r="E13" s="18">
        <v>300</v>
      </c>
      <c r="F13" s="18">
        <v>10.98</v>
      </c>
      <c r="G13" s="18">
        <v>5</v>
      </c>
      <c r="H13" s="31">
        <f t="shared" si="0"/>
        <v>0.55</v>
      </c>
      <c r="I13" s="31">
        <f t="shared" si="1"/>
        <v>11.530000000000001</v>
      </c>
      <c r="J13" s="31">
        <f t="shared" si="2"/>
        <v>3294</v>
      </c>
      <c r="K13" s="31">
        <f t="shared" si="3"/>
        <v>3459</v>
      </c>
    </row>
    <row r="14" spans="2:11" ht="38.25">
      <c r="B14" s="19">
        <v>7</v>
      </c>
      <c r="C14" s="4" t="s">
        <v>127</v>
      </c>
      <c r="D14" s="18" t="s">
        <v>113</v>
      </c>
      <c r="E14" s="18">
        <v>150</v>
      </c>
      <c r="F14" s="18">
        <v>13.69</v>
      </c>
      <c r="G14" s="18">
        <v>5</v>
      </c>
      <c r="H14" s="31">
        <f t="shared" si="0"/>
        <v>0.68</v>
      </c>
      <c r="I14" s="31">
        <f t="shared" si="1"/>
        <v>14.37</v>
      </c>
      <c r="J14" s="31">
        <f t="shared" si="2"/>
        <v>2053.5</v>
      </c>
      <c r="K14" s="31">
        <f t="shared" si="3"/>
        <v>2155.5</v>
      </c>
    </row>
    <row r="15" spans="2:11" ht="25.5">
      <c r="B15" s="19">
        <v>8</v>
      </c>
      <c r="C15" s="4" t="s">
        <v>128</v>
      </c>
      <c r="D15" s="18" t="s">
        <v>113</v>
      </c>
      <c r="E15" s="18">
        <v>100</v>
      </c>
      <c r="F15" s="18">
        <v>15.51</v>
      </c>
      <c r="G15" s="18">
        <v>5</v>
      </c>
      <c r="H15" s="31">
        <f t="shared" si="0"/>
        <v>0.78</v>
      </c>
      <c r="I15" s="31">
        <f t="shared" si="1"/>
        <v>16.29</v>
      </c>
      <c r="J15" s="31">
        <f t="shared" si="2"/>
        <v>1551</v>
      </c>
      <c r="K15" s="31">
        <f t="shared" si="3"/>
        <v>1629</v>
      </c>
    </row>
    <row r="16" spans="2:11" ht="12.75">
      <c r="B16" s="19">
        <v>9</v>
      </c>
      <c r="C16" s="4" t="s">
        <v>129</v>
      </c>
      <c r="D16" s="18" t="s">
        <v>113</v>
      </c>
      <c r="E16" s="18">
        <v>120</v>
      </c>
      <c r="F16" s="18">
        <v>11.93</v>
      </c>
      <c r="G16" s="18">
        <v>5</v>
      </c>
      <c r="H16" s="31">
        <f t="shared" si="0"/>
        <v>0.6</v>
      </c>
      <c r="I16" s="31">
        <f t="shared" si="1"/>
        <v>12.53</v>
      </c>
      <c r="J16" s="31">
        <f t="shared" si="2"/>
        <v>1431.6</v>
      </c>
      <c r="K16" s="31">
        <f t="shared" si="3"/>
        <v>1503.6</v>
      </c>
    </row>
    <row r="17" spans="2:11" ht="76.5">
      <c r="B17" s="19">
        <v>10</v>
      </c>
      <c r="C17" s="4" t="s">
        <v>130</v>
      </c>
      <c r="D17" s="18" t="s">
        <v>131</v>
      </c>
      <c r="E17" s="18">
        <v>20</v>
      </c>
      <c r="F17" s="18">
        <v>14.5</v>
      </c>
      <c r="G17" s="18">
        <v>5</v>
      </c>
      <c r="H17" s="31">
        <f t="shared" si="0"/>
        <v>0.73</v>
      </c>
      <c r="I17" s="31">
        <f t="shared" si="1"/>
        <v>15.23</v>
      </c>
      <c r="J17" s="31">
        <f t="shared" si="2"/>
        <v>290</v>
      </c>
      <c r="K17" s="31">
        <f t="shared" si="3"/>
        <v>304.6</v>
      </c>
    </row>
    <row r="18" spans="8:11" ht="18">
      <c r="H18" s="48" t="s">
        <v>90</v>
      </c>
      <c r="I18" s="48"/>
      <c r="J18" s="49">
        <f>SUM(J8:J17)</f>
        <v>22267.399999999998</v>
      </c>
      <c r="K18" s="49">
        <f>SUM(K8:K17)</f>
        <v>23384.999999999996</v>
      </c>
    </row>
    <row r="24" spans="2:7" ht="12.75">
      <c r="B24" t="s">
        <v>282</v>
      </c>
      <c r="G24" t="s">
        <v>280</v>
      </c>
    </row>
    <row r="25" ht="12.75">
      <c r="C25" t="s">
        <v>283</v>
      </c>
    </row>
    <row r="27" ht="12.75">
      <c r="G27" t="s">
        <v>281</v>
      </c>
    </row>
    <row r="28" ht="12.75">
      <c r="H28" t="s">
        <v>284</v>
      </c>
    </row>
  </sheetData>
  <sheetProtection/>
  <mergeCells count="3">
    <mergeCell ref="A1:G1"/>
    <mergeCell ref="B6:D6"/>
    <mergeCell ref="B7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109"/>
  <sheetViews>
    <sheetView zoomScalePageLayoutView="0" workbookViewId="0" topLeftCell="A94">
      <selection activeCell="C105" sqref="C105:K110"/>
    </sheetView>
  </sheetViews>
  <sheetFormatPr defaultColWidth="9.140625" defaultRowHeight="12.75"/>
  <cols>
    <col min="3" max="3" width="16.7109375" style="0" customWidth="1"/>
    <col min="5" max="5" width="12.28125" style="0" customWidth="1"/>
    <col min="8" max="8" width="9.57421875" style="0" bestFit="1" customWidth="1"/>
    <col min="9" max="9" width="9.7109375" style="0" customWidth="1"/>
    <col min="10" max="10" width="15.28125" style="0" customWidth="1"/>
    <col min="11" max="11" width="16.421875" style="0" customWidth="1"/>
  </cols>
  <sheetData>
    <row r="2" ht="12.75">
      <c r="A2" t="s">
        <v>179</v>
      </c>
    </row>
    <row r="6" spans="2:11" ht="51">
      <c r="B6" s="4" t="s">
        <v>91</v>
      </c>
      <c r="C6" s="4" t="s">
        <v>60</v>
      </c>
      <c r="D6" s="4" t="s">
        <v>92</v>
      </c>
      <c r="E6" s="4" t="s">
        <v>61</v>
      </c>
      <c r="F6" s="4" t="s">
        <v>253</v>
      </c>
      <c r="G6" s="4" t="s">
        <v>93</v>
      </c>
      <c r="H6" s="4" t="s">
        <v>117</v>
      </c>
      <c r="I6" s="4" t="s">
        <v>65</v>
      </c>
      <c r="J6" s="4" t="s">
        <v>118</v>
      </c>
      <c r="K6" s="4" t="s">
        <v>119</v>
      </c>
    </row>
    <row r="7" spans="2:11" ht="12.75">
      <c r="B7" s="51" t="s">
        <v>69</v>
      </c>
      <c r="C7" s="51"/>
      <c r="D7" s="51"/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19">
        <v>7</v>
      </c>
    </row>
    <row r="8" spans="2:11" ht="12.75">
      <c r="B8" s="51" t="s">
        <v>96</v>
      </c>
      <c r="C8" s="51"/>
      <c r="D8" s="51"/>
      <c r="E8" s="51"/>
      <c r="F8" s="51"/>
      <c r="G8" s="51"/>
      <c r="H8" s="51"/>
      <c r="I8" s="18" t="s">
        <v>70</v>
      </c>
      <c r="J8" s="19" t="s">
        <v>120</v>
      </c>
      <c r="K8" s="19" t="s">
        <v>97</v>
      </c>
    </row>
    <row r="9" spans="2:11" ht="25.5">
      <c r="B9" s="19">
        <v>1</v>
      </c>
      <c r="C9" s="4" t="s">
        <v>180</v>
      </c>
      <c r="D9" s="25" t="s">
        <v>49</v>
      </c>
      <c r="E9" s="18">
        <v>400</v>
      </c>
      <c r="F9" s="32">
        <v>0.65</v>
      </c>
      <c r="G9" s="35">
        <v>0.08</v>
      </c>
      <c r="H9" s="33">
        <f>ROUND(F9*$G$9,2)</f>
        <v>0.05</v>
      </c>
      <c r="I9" s="30">
        <f>(F9+H9)</f>
        <v>0.7000000000000001</v>
      </c>
      <c r="J9" s="31">
        <f>(E9*F9)</f>
        <v>260</v>
      </c>
      <c r="K9" s="31">
        <f>(E9*I9)</f>
        <v>280</v>
      </c>
    </row>
    <row r="10" spans="2:16" ht="25.5">
      <c r="B10" s="19">
        <v>2</v>
      </c>
      <c r="C10" s="4" t="s">
        <v>181</v>
      </c>
      <c r="D10" s="25" t="s">
        <v>49</v>
      </c>
      <c r="E10" s="18">
        <v>750</v>
      </c>
      <c r="F10" s="32">
        <v>0.64</v>
      </c>
      <c r="G10" s="35">
        <v>0.05</v>
      </c>
      <c r="H10" s="33">
        <f>ROUND(F10*$G$10,2)</f>
        <v>0.03</v>
      </c>
      <c r="I10" s="30">
        <f aca="true" t="shared" si="0" ref="I10:I73">(F10+H10)</f>
        <v>0.67</v>
      </c>
      <c r="J10" s="31">
        <f aca="true" t="shared" si="1" ref="J10:J73">(E10*F10)</f>
        <v>480</v>
      </c>
      <c r="K10" s="31">
        <f aca="true" t="shared" si="2" ref="K10:K73">(E10*I10)</f>
        <v>502.50000000000006</v>
      </c>
      <c r="N10" s="3">
        <v>0.05</v>
      </c>
      <c r="O10" s="3">
        <v>0.08</v>
      </c>
      <c r="P10" s="3">
        <v>0.23</v>
      </c>
    </row>
    <row r="11" spans="2:11" ht="12.75">
      <c r="B11" s="19">
        <v>3</v>
      </c>
      <c r="C11" s="4" t="s">
        <v>182</v>
      </c>
      <c r="D11" s="25" t="s">
        <v>49</v>
      </c>
      <c r="E11" s="18">
        <v>170</v>
      </c>
      <c r="F11" s="32">
        <v>1.28</v>
      </c>
      <c r="G11" s="35">
        <v>0.08</v>
      </c>
      <c r="H11" s="33">
        <f>ROUND(F11*$G$11,2)</f>
        <v>0.1</v>
      </c>
      <c r="I11" s="30">
        <f t="shared" si="0"/>
        <v>1.3800000000000001</v>
      </c>
      <c r="J11" s="31">
        <f t="shared" si="1"/>
        <v>217.6</v>
      </c>
      <c r="K11" s="31">
        <f t="shared" si="2"/>
        <v>234.60000000000002</v>
      </c>
    </row>
    <row r="12" spans="2:11" ht="12.75">
      <c r="B12" s="19">
        <v>4</v>
      </c>
      <c r="C12" s="4" t="s">
        <v>184</v>
      </c>
      <c r="D12" s="25" t="s">
        <v>113</v>
      </c>
      <c r="E12" s="18">
        <v>1250</v>
      </c>
      <c r="F12" s="32">
        <v>2.41</v>
      </c>
      <c r="G12" s="35">
        <v>0.08</v>
      </c>
      <c r="H12" s="33">
        <f>ROUND(F12*$G$12,2)</f>
        <v>0.19</v>
      </c>
      <c r="I12" s="30">
        <f t="shared" si="0"/>
        <v>2.6</v>
      </c>
      <c r="J12" s="31">
        <f t="shared" si="1"/>
        <v>3012.5</v>
      </c>
      <c r="K12" s="31">
        <f t="shared" si="2"/>
        <v>3250</v>
      </c>
    </row>
    <row r="13" spans="2:11" ht="25.5">
      <c r="B13" s="19">
        <v>5</v>
      </c>
      <c r="C13" s="4" t="s">
        <v>222</v>
      </c>
      <c r="D13" s="25" t="s">
        <v>255</v>
      </c>
      <c r="E13" s="18">
        <v>100</v>
      </c>
      <c r="F13" s="32">
        <v>0.35</v>
      </c>
      <c r="G13" s="35">
        <v>0.23</v>
      </c>
      <c r="H13" s="33">
        <f>ROUND(F13*$G$13,2)</f>
        <v>0.08</v>
      </c>
      <c r="I13" s="30">
        <f t="shared" si="0"/>
        <v>0.43</v>
      </c>
      <c r="J13" s="31">
        <f t="shared" si="1"/>
        <v>35</v>
      </c>
      <c r="K13" s="31">
        <f t="shared" si="2"/>
        <v>43</v>
      </c>
    </row>
    <row r="14" spans="2:11" ht="12.75">
      <c r="B14" s="19">
        <v>6</v>
      </c>
      <c r="C14" s="4" t="s">
        <v>183</v>
      </c>
      <c r="D14" s="25" t="s">
        <v>113</v>
      </c>
      <c r="E14" s="18">
        <v>15</v>
      </c>
      <c r="F14" s="32">
        <v>1.99</v>
      </c>
      <c r="G14" s="35">
        <v>0.08</v>
      </c>
      <c r="H14" s="33">
        <f>ROUND(F15*$G$14,2)</f>
        <v>0.04</v>
      </c>
      <c r="I14" s="30">
        <f t="shared" si="0"/>
        <v>2.03</v>
      </c>
      <c r="J14" s="31">
        <f t="shared" si="1"/>
        <v>29.85</v>
      </c>
      <c r="K14" s="31">
        <f t="shared" si="2"/>
        <v>30.449999999999996</v>
      </c>
    </row>
    <row r="15" spans="2:11" ht="12.75">
      <c r="B15" s="19">
        <v>7</v>
      </c>
      <c r="C15" s="4" t="s">
        <v>185</v>
      </c>
      <c r="D15" s="25" t="s">
        <v>49</v>
      </c>
      <c r="E15" s="18">
        <v>55</v>
      </c>
      <c r="F15" s="32">
        <v>0.44</v>
      </c>
      <c r="G15" s="35">
        <v>0.23</v>
      </c>
      <c r="H15" s="33">
        <f>ROUND(F15*$G$15,2)</f>
        <v>0.1</v>
      </c>
      <c r="I15" s="30">
        <f t="shared" si="0"/>
        <v>0.54</v>
      </c>
      <c r="J15" s="31">
        <f t="shared" si="1"/>
        <v>24.2</v>
      </c>
      <c r="K15" s="31">
        <f t="shared" si="2"/>
        <v>29.700000000000003</v>
      </c>
    </row>
    <row r="16" spans="2:11" ht="135" customHeight="1">
      <c r="B16" s="19">
        <v>8</v>
      </c>
      <c r="C16" s="4" t="s">
        <v>266</v>
      </c>
      <c r="D16" s="25" t="s">
        <v>49</v>
      </c>
      <c r="E16" s="18">
        <v>650</v>
      </c>
      <c r="F16" s="32">
        <v>1.81</v>
      </c>
      <c r="G16" s="35">
        <v>0.08</v>
      </c>
      <c r="H16" s="33">
        <f>ROUND(F16*$G$16,2)</f>
        <v>0.14</v>
      </c>
      <c r="I16" s="30">
        <f t="shared" si="0"/>
        <v>1.9500000000000002</v>
      </c>
      <c r="J16" s="31">
        <f t="shared" si="1"/>
        <v>1176.5</v>
      </c>
      <c r="K16" s="31">
        <f t="shared" si="2"/>
        <v>1267.5000000000002</v>
      </c>
    </row>
    <row r="17" spans="2:11" ht="25.5">
      <c r="B17" s="19">
        <v>9</v>
      </c>
      <c r="C17" s="4" t="s">
        <v>186</v>
      </c>
      <c r="D17" s="25" t="s">
        <v>49</v>
      </c>
      <c r="E17" s="18">
        <v>240</v>
      </c>
      <c r="F17" s="32">
        <v>1.78</v>
      </c>
      <c r="G17" s="35">
        <v>0.08</v>
      </c>
      <c r="H17" s="34">
        <f>ROUND(F17*$G$17,20)</f>
        <v>0.1424</v>
      </c>
      <c r="I17" s="30">
        <f t="shared" si="0"/>
        <v>1.9224</v>
      </c>
      <c r="J17" s="31">
        <f t="shared" si="1"/>
        <v>427.2</v>
      </c>
      <c r="K17" s="31">
        <f t="shared" si="2"/>
        <v>461.37600000000003</v>
      </c>
    </row>
    <row r="18" spans="2:11" ht="25.5">
      <c r="B18" s="19">
        <v>10</v>
      </c>
      <c r="C18" s="4" t="s">
        <v>256</v>
      </c>
      <c r="D18" s="25" t="s">
        <v>49</v>
      </c>
      <c r="E18" s="18">
        <v>100</v>
      </c>
      <c r="F18" s="32">
        <v>2.73</v>
      </c>
      <c r="G18" s="35">
        <v>0.08</v>
      </c>
      <c r="H18" s="34">
        <f>ROUND(F18*$G$18,20)</f>
        <v>0.2184</v>
      </c>
      <c r="I18" s="30">
        <f t="shared" si="0"/>
        <v>2.9484</v>
      </c>
      <c r="J18" s="31">
        <f t="shared" si="1"/>
        <v>273</v>
      </c>
      <c r="K18" s="31">
        <f t="shared" si="2"/>
        <v>294.84</v>
      </c>
    </row>
    <row r="19" spans="2:11" ht="38.25">
      <c r="B19" s="19">
        <v>11</v>
      </c>
      <c r="C19" s="4" t="s">
        <v>257</v>
      </c>
      <c r="D19" s="25" t="s">
        <v>113</v>
      </c>
      <c r="E19" s="18">
        <v>100</v>
      </c>
      <c r="F19" s="32">
        <v>2.69</v>
      </c>
      <c r="G19" s="35">
        <v>0.05</v>
      </c>
      <c r="H19" s="33">
        <f>ROUND(F19*$G$19,2)</f>
        <v>0.13</v>
      </c>
      <c r="I19" s="30">
        <f t="shared" si="0"/>
        <v>2.82</v>
      </c>
      <c r="J19" s="31">
        <f t="shared" si="1"/>
        <v>269</v>
      </c>
      <c r="K19" s="31">
        <f t="shared" si="2"/>
        <v>282</v>
      </c>
    </row>
    <row r="20" spans="2:11" ht="38.25">
      <c r="B20" s="19">
        <v>12</v>
      </c>
      <c r="C20" s="4" t="s">
        <v>258</v>
      </c>
      <c r="D20" s="25" t="s">
        <v>113</v>
      </c>
      <c r="E20" s="18">
        <v>45</v>
      </c>
      <c r="F20" s="32">
        <v>0.86</v>
      </c>
      <c r="G20" s="35">
        <v>0.05</v>
      </c>
      <c r="H20" s="33">
        <f>ROUND(F20*$G$20,2)</f>
        <v>0.04</v>
      </c>
      <c r="I20" s="30">
        <f t="shared" si="0"/>
        <v>0.9</v>
      </c>
      <c r="J20" s="31">
        <f t="shared" si="1"/>
        <v>38.7</v>
      </c>
      <c r="K20" s="31">
        <f t="shared" si="2"/>
        <v>40.5</v>
      </c>
    </row>
    <row r="21" spans="2:11" ht="56.25" customHeight="1">
      <c r="B21" s="19">
        <v>13</v>
      </c>
      <c r="C21" s="4" t="s">
        <v>259</v>
      </c>
      <c r="D21" s="25" t="s">
        <v>113</v>
      </c>
      <c r="E21" s="18">
        <v>100</v>
      </c>
      <c r="F21" s="32">
        <v>1.1</v>
      </c>
      <c r="G21" s="35">
        <v>0.05</v>
      </c>
      <c r="H21" s="34">
        <f>ROUND(F21*$G$21,20)</f>
        <v>0.055</v>
      </c>
      <c r="I21" s="30">
        <f t="shared" si="0"/>
        <v>1.155</v>
      </c>
      <c r="J21" s="31">
        <f t="shared" si="1"/>
        <v>110.00000000000001</v>
      </c>
      <c r="K21" s="31">
        <f t="shared" si="2"/>
        <v>115.5</v>
      </c>
    </row>
    <row r="22" spans="2:11" ht="25.5">
      <c r="B22" s="19">
        <v>14</v>
      </c>
      <c r="C22" s="4" t="s">
        <v>187</v>
      </c>
      <c r="D22" s="25" t="s">
        <v>49</v>
      </c>
      <c r="E22" s="18">
        <v>150</v>
      </c>
      <c r="F22" s="32">
        <v>1.52</v>
      </c>
      <c r="G22" s="35">
        <v>0.08</v>
      </c>
      <c r="H22" s="33">
        <f>ROUND(F22*$G$22,2)</f>
        <v>0.12</v>
      </c>
      <c r="I22" s="30">
        <f t="shared" si="0"/>
        <v>1.6400000000000001</v>
      </c>
      <c r="J22" s="31">
        <f t="shared" si="1"/>
        <v>228</v>
      </c>
      <c r="K22" s="31">
        <f t="shared" si="2"/>
        <v>246.00000000000003</v>
      </c>
    </row>
    <row r="23" spans="2:11" ht="25.5">
      <c r="B23" s="19">
        <v>15</v>
      </c>
      <c r="C23" s="4" t="s">
        <v>188</v>
      </c>
      <c r="D23" s="25" t="s">
        <v>49</v>
      </c>
      <c r="E23" s="18">
        <v>50</v>
      </c>
      <c r="F23" s="32">
        <v>0.5</v>
      </c>
      <c r="G23" s="35">
        <v>0.08</v>
      </c>
      <c r="H23" s="33">
        <f>ROUND(F23*$G$23,2)</f>
        <v>0.04</v>
      </c>
      <c r="I23" s="30">
        <f t="shared" si="0"/>
        <v>0.54</v>
      </c>
      <c r="J23" s="31">
        <f t="shared" si="1"/>
        <v>25</v>
      </c>
      <c r="K23" s="31">
        <f t="shared" si="2"/>
        <v>27</v>
      </c>
    </row>
    <row r="24" spans="2:11" ht="81.75" customHeight="1">
      <c r="B24" s="19">
        <v>16</v>
      </c>
      <c r="C24" s="4" t="s">
        <v>267</v>
      </c>
      <c r="D24" s="25" t="s">
        <v>40</v>
      </c>
      <c r="E24" s="18">
        <v>360</v>
      </c>
      <c r="F24" s="32">
        <v>1.34</v>
      </c>
      <c r="G24" s="35">
        <v>0.23</v>
      </c>
      <c r="H24" s="33">
        <f>ROUND(F24*$G$24,2)</f>
        <v>0.31</v>
      </c>
      <c r="I24" s="30">
        <f t="shared" si="0"/>
        <v>1.6500000000000001</v>
      </c>
      <c r="J24" s="31">
        <f t="shared" si="1"/>
        <v>482.40000000000003</v>
      </c>
      <c r="K24" s="31">
        <f t="shared" si="2"/>
        <v>594</v>
      </c>
    </row>
    <row r="25" spans="2:11" ht="102">
      <c r="B25" s="19">
        <v>17</v>
      </c>
      <c r="C25" s="4" t="s">
        <v>268</v>
      </c>
      <c r="D25" s="25" t="s">
        <v>40</v>
      </c>
      <c r="E25" s="18">
        <v>1200</v>
      </c>
      <c r="F25" s="32">
        <v>1.84</v>
      </c>
      <c r="G25" s="35">
        <v>0.23</v>
      </c>
      <c r="H25" s="33">
        <f>ROUND(F25*$G$25,2)</f>
        <v>0.42</v>
      </c>
      <c r="I25" s="30">
        <f t="shared" si="0"/>
        <v>2.2600000000000002</v>
      </c>
      <c r="J25" s="31">
        <f t="shared" si="1"/>
        <v>2208</v>
      </c>
      <c r="K25" s="31">
        <f t="shared" si="2"/>
        <v>2712.0000000000005</v>
      </c>
    </row>
    <row r="26" spans="2:11" ht="56.25" customHeight="1">
      <c r="B26" s="19">
        <v>18</v>
      </c>
      <c r="C26" s="4" t="s">
        <v>189</v>
      </c>
      <c r="D26" s="25" t="s">
        <v>40</v>
      </c>
      <c r="E26" s="18">
        <v>120</v>
      </c>
      <c r="F26" s="32">
        <v>1.64</v>
      </c>
      <c r="G26" s="35">
        <v>0.23</v>
      </c>
      <c r="H26" s="33">
        <f>ROUND(F26*$G$26,2)</f>
        <v>0.38</v>
      </c>
      <c r="I26" s="30">
        <f t="shared" si="0"/>
        <v>2.02</v>
      </c>
      <c r="J26" s="31">
        <f t="shared" si="1"/>
        <v>196.79999999999998</v>
      </c>
      <c r="K26" s="31">
        <f t="shared" si="2"/>
        <v>242.4</v>
      </c>
    </row>
    <row r="27" spans="2:11" ht="64.5" customHeight="1">
      <c r="B27" s="19">
        <v>19</v>
      </c>
      <c r="C27" s="4" t="s">
        <v>190</v>
      </c>
      <c r="D27" s="25" t="s">
        <v>49</v>
      </c>
      <c r="E27" s="18">
        <v>250</v>
      </c>
      <c r="F27" s="32">
        <v>0.79</v>
      </c>
      <c r="G27" s="35">
        <v>0.08</v>
      </c>
      <c r="H27" s="33">
        <f>ROUND(F27*$G$27,2)</f>
        <v>0.06</v>
      </c>
      <c r="I27" s="30">
        <f t="shared" si="0"/>
        <v>0.8500000000000001</v>
      </c>
      <c r="J27" s="31">
        <f t="shared" si="1"/>
        <v>197.5</v>
      </c>
      <c r="K27" s="31">
        <f t="shared" si="2"/>
        <v>212.50000000000003</v>
      </c>
    </row>
    <row r="28" spans="2:11" ht="25.5">
      <c r="B28" s="19">
        <v>20</v>
      </c>
      <c r="C28" s="4" t="s">
        <v>191</v>
      </c>
      <c r="D28" s="25" t="s">
        <v>49</v>
      </c>
      <c r="E28" s="18">
        <v>120</v>
      </c>
      <c r="F28" s="32">
        <v>2.65</v>
      </c>
      <c r="G28" s="35">
        <v>0.23</v>
      </c>
      <c r="H28" s="33">
        <f>ROUND(F28*$G$28,2)</f>
        <v>0.61</v>
      </c>
      <c r="I28" s="30">
        <f t="shared" si="0"/>
        <v>3.26</v>
      </c>
      <c r="J28" s="31">
        <f t="shared" si="1"/>
        <v>318</v>
      </c>
      <c r="K28" s="31">
        <f t="shared" si="2"/>
        <v>391.2</v>
      </c>
    </row>
    <row r="29" spans="2:11" ht="25.5">
      <c r="B29" s="19">
        <v>21</v>
      </c>
      <c r="C29" s="4" t="s">
        <v>193</v>
      </c>
      <c r="D29" s="25" t="s">
        <v>113</v>
      </c>
      <c r="E29" s="18">
        <v>220</v>
      </c>
      <c r="F29" s="32">
        <v>1.88</v>
      </c>
      <c r="G29" s="35">
        <v>0.05</v>
      </c>
      <c r="H29" s="33">
        <f>ROUND(F29*$G$29,2)</f>
        <v>0.09</v>
      </c>
      <c r="I29" s="30">
        <f t="shared" si="0"/>
        <v>1.97</v>
      </c>
      <c r="J29" s="31">
        <f t="shared" si="1"/>
        <v>413.59999999999997</v>
      </c>
      <c r="K29" s="31">
        <f t="shared" si="2"/>
        <v>433.4</v>
      </c>
    </row>
    <row r="30" spans="2:11" ht="25.5">
      <c r="B30" s="19">
        <v>22</v>
      </c>
      <c r="C30" s="4" t="s">
        <v>192</v>
      </c>
      <c r="D30" s="25" t="s">
        <v>113</v>
      </c>
      <c r="E30" s="18">
        <v>50</v>
      </c>
      <c r="F30" s="32">
        <v>0.98</v>
      </c>
      <c r="G30" s="35">
        <v>0.05</v>
      </c>
      <c r="H30" s="33">
        <f>ROUND(F30*$G$30,2)</f>
        <v>0.05</v>
      </c>
      <c r="I30" s="30">
        <f t="shared" si="0"/>
        <v>1.03</v>
      </c>
      <c r="J30" s="31">
        <f t="shared" si="1"/>
        <v>49</v>
      </c>
      <c r="K30" s="31">
        <f t="shared" si="2"/>
        <v>51.5</v>
      </c>
    </row>
    <row r="31" spans="2:11" ht="25.5">
      <c r="B31" s="19">
        <v>23</v>
      </c>
      <c r="C31" s="4" t="s">
        <v>194</v>
      </c>
      <c r="D31" s="25" t="s">
        <v>113</v>
      </c>
      <c r="E31" s="18">
        <v>90</v>
      </c>
      <c r="F31" s="32">
        <v>2.19</v>
      </c>
      <c r="G31" s="35">
        <v>0.05</v>
      </c>
      <c r="H31" s="33">
        <f>ROUND(F31*$G$31,2)</f>
        <v>0.11</v>
      </c>
      <c r="I31" s="30">
        <f t="shared" si="0"/>
        <v>2.3</v>
      </c>
      <c r="J31" s="31">
        <f t="shared" si="1"/>
        <v>197.1</v>
      </c>
      <c r="K31" s="31">
        <f t="shared" si="2"/>
        <v>206.99999999999997</v>
      </c>
    </row>
    <row r="32" spans="2:11" ht="25.5">
      <c r="B32" s="19">
        <v>24</v>
      </c>
      <c r="C32" s="4" t="s">
        <v>195</v>
      </c>
      <c r="D32" s="25" t="s">
        <v>49</v>
      </c>
      <c r="E32" s="18">
        <v>170</v>
      </c>
      <c r="F32" s="32">
        <v>1.65</v>
      </c>
      <c r="G32" s="35">
        <v>0.08</v>
      </c>
      <c r="H32" s="33">
        <f>ROUND(F32*$G$32,2)</f>
        <v>0.13</v>
      </c>
      <c r="I32" s="30">
        <f t="shared" si="0"/>
        <v>1.7799999999999998</v>
      </c>
      <c r="J32" s="31">
        <f t="shared" si="1"/>
        <v>280.5</v>
      </c>
      <c r="K32" s="31">
        <f t="shared" si="2"/>
        <v>302.59999999999997</v>
      </c>
    </row>
    <row r="33" spans="2:11" ht="74.25" customHeight="1">
      <c r="B33" s="19">
        <v>25</v>
      </c>
      <c r="C33" s="4" t="s">
        <v>196</v>
      </c>
      <c r="D33" s="25" t="s">
        <v>49</v>
      </c>
      <c r="E33" s="18">
        <v>140</v>
      </c>
      <c r="F33" s="32">
        <v>1.19</v>
      </c>
      <c r="G33" s="35">
        <v>0.08</v>
      </c>
      <c r="H33" s="33">
        <f>ROUND(F33*$G$33,2)</f>
        <v>0.1</v>
      </c>
      <c r="I33" s="30">
        <f t="shared" si="0"/>
        <v>1.29</v>
      </c>
      <c r="J33" s="31">
        <f t="shared" si="1"/>
        <v>166.6</v>
      </c>
      <c r="K33" s="31">
        <f t="shared" si="2"/>
        <v>180.6</v>
      </c>
    </row>
    <row r="34" spans="2:11" ht="25.5">
      <c r="B34" s="19">
        <v>26</v>
      </c>
      <c r="C34" s="4" t="s">
        <v>197</v>
      </c>
      <c r="D34" s="25" t="s">
        <v>49</v>
      </c>
      <c r="E34" s="18">
        <v>800</v>
      </c>
      <c r="F34" s="32">
        <v>0.78</v>
      </c>
      <c r="G34" s="35">
        <v>0.08</v>
      </c>
      <c r="H34" s="33">
        <f>ROUND(F34*$G$34,2)</f>
        <v>0.06</v>
      </c>
      <c r="I34" s="30">
        <f t="shared" si="0"/>
        <v>0.8400000000000001</v>
      </c>
      <c r="J34" s="31">
        <f t="shared" si="1"/>
        <v>624</v>
      </c>
      <c r="K34" s="31">
        <f t="shared" si="2"/>
        <v>672.0000000000001</v>
      </c>
    </row>
    <row r="35" spans="2:11" ht="57" customHeight="1">
      <c r="B35" s="19">
        <v>27</v>
      </c>
      <c r="C35" s="4" t="s">
        <v>198</v>
      </c>
      <c r="D35" s="25" t="s">
        <v>49</v>
      </c>
      <c r="E35" s="18">
        <v>220</v>
      </c>
      <c r="F35" s="32">
        <v>4.09</v>
      </c>
      <c r="G35" s="35">
        <v>0.08</v>
      </c>
      <c r="H35" s="33">
        <f>ROUND(F35*$G$35,2)</f>
        <v>0.33</v>
      </c>
      <c r="I35" s="30">
        <f t="shared" si="0"/>
        <v>4.42</v>
      </c>
      <c r="J35" s="31">
        <f t="shared" si="1"/>
        <v>899.8</v>
      </c>
      <c r="K35" s="31">
        <f t="shared" si="2"/>
        <v>972.4</v>
      </c>
    </row>
    <row r="36" spans="2:11" ht="25.5">
      <c r="B36" s="19">
        <v>28</v>
      </c>
      <c r="C36" s="4" t="s">
        <v>199</v>
      </c>
      <c r="D36" s="25" t="s">
        <v>49</v>
      </c>
      <c r="E36" s="18">
        <v>300</v>
      </c>
      <c r="F36" s="32">
        <v>2.79</v>
      </c>
      <c r="G36" s="35">
        <v>0.05</v>
      </c>
      <c r="H36" s="34">
        <f>ROUND(F36*$G$36,20)</f>
        <v>0.1395</v>
      </c>
      <c r="I36" s="30">
        <f t="shared" si="0"/>
        <v>2.9295</v>
      </c>
      <c r="J36" s="31">
        <f t="shared" si="1"/>
        <v>837</v>
      </c>
      <c r="K36" s="31">
        <f t="shared" si="2"/>
        <v>878.85</v>
      </c>
    </row>
    <row r="37" spans="2:11" ht="27" customHeight="1">
      <c r="B37" s="19">
        <v>29</v>
      </c>
      <c r="C37" s="4" t="s">
        <v>261</v>
      </c>
      <c r="D37" s="25" t="s">
        <v>262</v>
      </c>
      <c r="E37" s="18">
        <v>20</v>
      </c>
      <c r="F37" s="32">
        <v>4</v>
      </c>
      <c r="G37" s="35">
        <v>0.05</v>
      </c>
      <c r="H37" s="34">
        <f>ROUND(F37*$G$37,20)</f>
        <v>0.2</v>
      </c>
      <c r="I37" s="30">
        <f t="shared" si="0"/>
        <v>4.2</v>
      </c>
      <c r="J37" s="31">
        <f t="shared" si="1"/>
        <v>80</v>
      </c>
      <c r="K37" s="31">
        <f t="shared" si="2"/>
        <v>84</v>
      </c>
    </row>
    <row r="38" spans="2:11" ht="72" customHeight="1">
      <c r="B38" s="19">
        <v>30</v>
      </c>
      <c r="C38" s="4" t="s">
        <v>200</v>
      </c>
      <c r="D38" s="25" t="s">
        <v>49</v>
      </c>
      <c r="E38" s="18">
        <v>130</v>
      </c>
      <c r="F38" s="32">
        <v>2.06</v>
      </c>
      <c r="G38" s="35">
        <v>0.23</v>
      </c>
      <c r="H38" s="33">
        <f>ROUND(F38*$G$38,2)</f>
        <v>0.47</v>
      </c>
      <c r="I38" s="30">
        <f t="shared" si="0"/>
        <v>2.5300000000000002</v>
      </c>
      <c r="J38" s="31">
        <f t="shared" si="1"/>
        <v>267.8</v>
      </c>
      <c r="K38" s="31">
        <f t="shared" si="2"/>
        <v>328.90000000000003</v>
      </c>
    </row>
    <row r="39" spans="2:11" ht="25.5">
      <c r="B39" s="19">
        <v>31</v>
      </c>
      <c r="C39" s="4" t="s">
        <v>201</v>
      </c>
      <c r="D39" s="25" t="s">
        <v>49</v>
      </c>
      <c r="E39" s="18">
        <v>240</v>
      </c>
      <c r="F39" s="32">
        <v>1.62</v>
      </c>
      <c r="G39" s="35">
        <v>0.08</v>
      </c>
      <c r="H39" s="33">
        <f>ROUND(F39*$G$39,2)</f>
        <v>0.13</v>
      </c>
      <c r="I39" s="30">
        <f t="shared" si="0"/>
        <v>1.75</v>
      </c>
      <c r="J39" s="31">
        <f t="shared" si="1"/>
        <v>388.8</v>
      </c>
      <c r="K39" s="31">
        <f t="shared" si="2"/>
        <v>420</v>
      </c>
    </row>
    <row r="40" spans="2:11" ht="25.5">
      <c r="B40" s="19">
        <v>32</v>
      </c>
      <c r="C40" s="4" t="s">
        <v>202</v>
      </c>
      <c r="D40" s="25" t="s">
        <v>49</v>
      </c>
      <c r="E40" s="18">
        <v>400</v>
      </c>
      <c r="F40" s="32">
        <v>0.36</v>
      </c>
      <c r="G40" s="35">
        <v>0.23</v>
      </c>
      <c r="H40" s="33">
        <f>ROUND(F40*$G$40,2)</f>
        <v>0.08</v>
      </c>
      <c r="I40" s="30">
        <f t="shared" si="0"/>
        <v>0.44</v>
      </c>
      <c r="J40" s="31">
        <f t="shared" si="1"/>
        <v>144</v>
      </c>
      <c r="K40" s="31">
        <f t="shared" si="2"/>
        <v>176</v>
      </c>
    </row>
    <row r="41" spans="2:11" ht="12.75">
      <c r="B41" s="19">
        <v>33</v>
      </c>
      <c r="C41" s="4" t="s">
        <v>203</v>
      </c>
      <c r="D41" s="25" t="s">
        <v>49</v>
      </c>
      <c r="E41" s="18">
        <v>70</v>
      </c>
      <c r="F41" s="32">
        <v>0.28</v>
      </c>
      <c r="G41" s="35">
        <v>0.23</v>
      </c>
      <c r="H41" s="33">
        <f>ROUND(F41*$G$41,2)</f>
        <v>0.06</v>
      </c>
      <c r="I41" s="30">
        <f t="shared" si="0"/>
        <v>0.34</v>
      </c>
      <c r="J41" s="31">
        <f t="shared" si="1"/>
        <v>19.6</v>
      </c>
      <c r="K41" s="31">
        <f t="shared" si="2"/>
        <v>23.8</v>
      </c>
    </row>
    <row r="42" spans="2:11" ht="12.75">
      <c r="B42" s="19">
        <v>34</v>
      </c>
      <c r="C42" s="4" t="s">
        <v>204</v>
      </c>
      <c r="D42" s="25" t="s">
        <v>49</v>
      </c>
      <c r="E42" s="18">
        <v>800</v>
      </c>
      <c r="F42" s="32">
        <v>0.51</v>
      </c>
      <c r="G42" s="35">
        <v>0.08</v>
      </c>
      <c r="H42" s="33">
        <f>ROUND(F42*$G$42,2)</f>
        <v>0.04</v>
      </c>
      <c r="I42" s="30">
        <f t="shared" si="0"/>
        <v>0.55</v>
      </c>
      <c r="J42" s="31">
        <f t="shared" si="1"/>
        <v>408</v>
      </c>
      <c r="K42" s="31">
        <f t="shared" si="2"/>
        <v>440.00000000000006</v>
      </c>
    </row>
    <row r="43" spans="2:11" ht="25.5">
      <c r="B43" s="19">
        <v>35</v>
      </c>
      <c r="C43" s="4" t="s">
        <v>205</v>
      </c>
      <c r="D43" s="25" t="s">
        <v>113</v>
      </c>
      <c r="E43" s="18">
        <v>15</v>
      </c>
      <c r="F43" s="32">
        <v>3</v>
      </c>
      <c r="G43" s="35">
        <v>0.05</v>
      </c>
      <c r="H43" s="33">
        <f>ROUND(F43*$G$43,2)</f>
        <v>0.15</v>
      </c>
      <c r="I43" s="30">
        <f t="shared" si="0"/>
        <v>3.15</v>
      </c>
      <c r="J43" s="31">
        <f t="shared" si="1"/>
        <v>45</v>
      </c>
      <c r="K43" s="31">
        <f t="shared" si="2"/>
        <v>47.25</v>
      </c>
    </row>
    <row r="44" spans="2:11" ht="12.75">
      <c r="B44" s="19">
        <v>36</v>
      </c>
      <c r="C44" s="4" t="s">
        <v>206</v>
      </c>
      <c r="D44" s="25" t="s">
        <v>49</v>
      </c>
      <c r="E44" s="18">
        <v>270</v>
      </c>
      <c r="F44" s="32">
        <v>0.43</v>
      </c>
      <c r="G44" s="35">
        <v>0.08</v>
      </c>
      <c r="H44" s="33">
        <f>ROUND(F44*$G$44,2)</f>
        <v>0.03</v>
      </c>
      <c r="I44" s="30">
        <f t="shared" si="0"/>
        <v>0.45999999999999996</v>
      </c>
      <c r="J44" s="31">
        <f t="shared" si="1"/>
        <v>116.1</v>
      </c>
      <c r="K44" s="31">
        <f t="shared" si="2"/>
        <v>124.19999999999999</v>
      </c>
    </row>
    <row r="45" spans="2:11" ht="38.25">
      <c r="B45" s="19">
        <v>37</v>
      </c>
      <c r="C45" s="4" t="s">
        <v>207</v>
      </c>
      <c r="D45" s="25" t="s">
        <v>49</v>
      </c>
      <c r="E45" s="18">
        <v>200</v>
      </c>
      <c r="F45" s="32">
        <v>8.01</v>
      </c>
      <c r="G45" s="35">
        <v>0.08</v>
      </c>
      <c r="H45" s="33">
        <f>ROUND(F45*$G$45,2)</f>
        <v>0.64</v>
      </c>
      <c r="I45" s="30">
        <f t="shared" si="0"/>
        <v>8.65</v>
      </c>
      <c r="J45" s="31">
        <f t="shared" si="1"/>
        <v>1602</v>
      </c>
      <c r="K45" s="31">
        <f t="shared" si="2"/>
        <v>1730</v>
      </c>
    </row>
    <row r="46" spans="2:11" ht="63" customHeight="1">
      <c r="B46" s="19">
        <v>38</v>
      </c>
      <c r="C46" s="4" t="s">
        <v>208</v>
      </c>
      <c r="D46" s="25" t="s">
        <v>113</v>
      </c>
      <c r="E46" s="18">
        <v>450</v>
      </c>
      <c r="F46" s="32">
        <v>2.25</v>
      </c>
      <c r="G46" s="35">
        <v>0.05</v>
      </c>
      <c r="H46" s="33">
        <f>ROUND(F46*$G$46,20)</f>
        <v>0.1125</v>
      </c>
      <c r="I46" s="30">
        <f t="shared" si="0"/>
        <v>2.3625</v>
      </c>
      <c r="J46" s="31">
        <f t="shared" si="1"/>
        <v>1012.5</v>
      </c>
      <c r="K46" s="31">
        <f t="shared" si="2"/>
        <v>1063.125</v>
      </c>
    </row>
    <row r="47" spans="2:11" ht="63" customHeight="1">
      <c r="B47" s="19">
        <v>39</v>
      </c>
      <c r="C47" s="4" t="s">
        <v>209</v>
      </c>
      <c r="D47" s="25" t="s">
        <v>113</v>
      </c>
      <c r="E47" s="18">
        <v>50</v>
      </c>
      <c r="F47" s="32">
        <v>1.79</v>
      </c>
      <c r="G47" s="35">
        <v>0.05</v>
      </c>
      <c r="H47" s="33">
        <f>ROUND(F47*$G$47,2)</f>
        <v>0.09</v>
      </c>
      <c r="I47" s="30">
        <f t="shared" si="0"/>
        <v>1.8800000000000001</v>
      </c>
      <c r="J47" s="31">
        <f t="shared" si="1"/>
        <v>89.5</v>
      </c>
      <c r="K47" s="31">
        <f t="shared" si="2"/>
        <v>94</v>
      </c>
    </row>
    <row r="48" spans="2:11" ht="69" customHeight="1">
      <c r="B48" s="19">
        <v>40</v>
      </c>
      <c r="C48" s="4" t="s">
        <v>210</v>
      </c>
      <c r="D48" s="25" t="s">
        <v>113</v>
      </c>
      <c r="E48" s="18">
        <v>20</v>
      </c>
      <c r="F48" s="32">
        <v>1.89</v>
      </c>
      <c r="G48" s="35">
        <v>0.05</v>
      </c>
      <c r="H48" s="33">
        <f>ROUND(F48*$G$48,2)</f>
        <v>0.09</v>
      </c>
      <c r="I48" s="30">
        <f t="shared" si="0"/>
        <v>1.98</v>
      </c>
      <c r="J48" s="31">
        <f t="shared" si="1"/>
        <v>37.8</v>
      </c>
      <c r="K48" s="31">
        <f t="shared" si="2"/>
        <v>39.6</v>
      </c>
    </row>
    <row r="49" spans="2:11" ht="25.5">
      <c r="B49" s="19">
        <v>41</v>
      </c>
      <c r="C49" s="4" t="s">
        <v>211</v>
      </c>
      <c r="D49" s="25" t="s">
        <v>113</v>
      </c>
      <c r="E49" s="18">
        <v>700</v>
      </c>
      <c r="F49" s="32">
        <v>1.65</v>
      </c>
      <c r="G49" s="35">
        <v>0.05</v>
      </c>
      <c r="H49" s="34">
        <f>ROUND(F49*$G$49,20)</f>
        <v>0.0825</v>
      </c>
      <c r="I49" s="30">
        <f t="shared" si="0"/>
        <v>1.7325</v>
      </c>
      <c r="J49" s="31">
        <f t="shared" si="1"/>
        <v>1155</v>
      </c>
      <c r="K49" s="31">
        <f t="shared" si="2"/>
        <v>1212.75</v>
      </c>
    </row>
    <row r="50" spans="2:11" ht="25.5">
      <c r="B50" s="19">
        <v>42</v>
      </c>
      <c r="C50" s="4" t="s">
        <v>212</v>
      </c>
      <c r="D50" s="25" t="s">
        <v>113</v>
      </c>
      <c r="E50" s="18">
        <v>30</v>
      </c>
      <c r="F50" s="32">
        <v>3.79</v>
      </c>
      <c r="G50" s="35">
        <v>0.08</v>
      </c>
      <c r="H50" s="34">
        <f>ROUND(F50*$G$50,2)</f>
        <v>0.3</v>
      </c>
      <c r="I50" s="30">
        <f t="shared" si="0"/>
        <v>4.09</v>
      </c>
      <c r="J50" s="31">
        <f t="shared" si="1"/>
        <v>113.7</v>
      </c>
      <c r="K50" s="31">
        <f t="shared" si="2"/>
        <v>122.69999999999999</v>
      </c>
    </row>
    <row r="51" spans="2:11" ht="25.5">
      <c r="B51" s="19">
        <v>43</v>
      </c>
      <c r="C51" s="4" t="s">
        <v>213</v>
      </c>
      <c r="D51" s="25" t="s">
        <v>49</v>
      </c>
      <c r="E51" s="18">
        <v>350</v>
      </c>
      <c r="F51" s="32">
        <v>6.34</v>
      </c>
      <c r="G51" s="35">
        <v>0.05</v>
      </c>
      <c r="H51" s="33">
        <f>ROUND(F51*$G$51,2)</f>
        <v>0.32</v>
      </c>
      <c r="I51" s="30">
        <f t="shared" si="0"/>
        <v>6.66</v>
      </c>
      <c r="J51" s="31">
        <f t="shared" si="1"/>
        <v>2219</v>
      </c>
      <c r="K51" s="31">
        <f t="shared" si="2"/>
        <v>2331</v>
      </c>
    </row>
    <row r="52" spans="2:11" ht="12.75">
      <c r="B52" s="19">
        <v>44</v>
      </c>
      <c r="C52" s="4" t="s">
        <v>214</v>
      </c>
      <c r="D52" s="25" t="s">
        <v>49</v>
      </c>
      <c r="E52" s="18">
        <v>200</v>
      </c>
      <c r="F52" s="32">
        <v>0.83</v>
      </c>
      <c r="G52" s="35">
        <v>0.08</v>
      </c>
      <c r="H52" s="33">
        <f>ROUND(F52*$G$52,2)</f>
        <v>0.07</v>
      </c>
      <c r="I52" s="30">
        <f t="shared" si="0"/>
        <v>0.8999999999999999</v>
      </c>
      <c r="J52" s="31">
        <f t="shared" si="1"/>
        <v>166</v>
      </c>
      <c r="K52" s="31">
        <f t="shared" si="2"/>
        <v>179.99999999999997</v>
      </c>
    </row>
    <row r="53" spans="2:11" ht="25.5">
      <c r="B53" s="19">
        <v>45</v>
      </c>
      <c r="C53" s="4" t="s">
        <v>215</v>
      </c>
      <c r="D53" s="25" t="s">
        <v>49</v>
      </c>
      <c r="E53" s="18">
        <v>300</v>
      </c>
      <c r="F53" s="32">
        <v>3.57</v>
      </c>
      <c r="G53" s="35">
        <v>0.08</v>
      </c>
      <c r="H53" s="33">
        <f>ROUND(F53*$G$53,2)</f>
        <v>0.29</v>
      </c>
      <c r="I53" s="30">
        <f t="shared" si="0"/>
        <v>3.86</v>
      </c>
      <c r="J53" s="31">
        <f t="shared" si="1"/>
        <v>1071</v>
      </c>
      <c r="K53" s="31">
        <f t="shared" si="2"/>
        <v>1158</v>
      </c>
    </row>
    <row r="54" spans="2:11" ht="25.5">
      <c r="B54" s="19">
        <v>46</v>
      </c>
      <c r="C54" s="4" t="s">
        <v>216</v>
      </c>
      <c r="D54" s="25" t="s">
        <v>260</v>
      </c>
      <c r="E54" s="18">
        <v>400</v>
      </c>
      <c r="F54" s="32">
        <v>4.79</v>
      </c>
      <c r="G54" s="35">
        <v>0.05</v>
      </c>
      <c r="H54" s="33">
        <f>ROUND(F54*$G$54,2)</f>
        <v>0.24</v>
      </c>
      <c r="I54" s="30">
        <f t="shared" si="0"/>
        <v>5.03</v>
      </c>
      <c r="J54" s="31">
        <f t="shared" si="1"/>
        <v>1916</v>
      </c>
      <c r="K54" s="31">
        <f t="shared" si="2"/>
        <v>2012</v>
      </c>
    </row>
    <row r="55" spans="2:11" ht="24.75" customHeight="1">
      <c r="B55" s="19">
        <v>47</v>
      </c>
      <c r="C55" s="4" t="s">
        <v>252</v>
      </c>
      <c r="D55" s="25" t="s">
        <v>49</v>
      </c>
      <c r="E55" s="18">
        <v>70</v>
      </c>
      <c r="F55" s="32">
        <v>0.43</v>
      </c>
      <c r="G55" s="35">
        <v>0.05</v>
      </c>
      <c r="H55" s="33">
        <f>ROUND(F55*$G$55,2)</f>
        <v>0.02</v>
      </c>
      <c r="I55" s="30">
        <f t="shared" si="0"/>
        <v>0.45</v>
      </c>
      <c r="J55" s="31">
        <f t="shared" si="1"/>
        <v>30.099999999999998</v>
      </c>
      <c r="K55" s="31">
        <f t="shared" si="2"/>
        <v>31.5</v>
      </c>
    </row>
    <row r="56" spans="2:11" ht="25.5">
      <c r="B56" s="19">
        <v>48</v>
      </c>
      <c r="C56" s="4" t="s">
        <v>263</v>
      </c>
      <c r="D56" s="25" t="s">
        <v>49</v>
      </c>
      <c r="E56" s="18">
        <v>240</v>
      </c>
      <c r="F56" s="32">
        <v>3.62</v>
      </c>
      <c r="G56" s="35">
        <v>0.08</v>
      </c>
      <c r="H56" s="33">
        <f>ROUND(F56*$G$56,2)</f>
        <v>0.29</v>
      </c>
      <c r="I56" s="30">
        <f t="shared" si="0"/>
        <v>3.91</v>
      </c>
      <c r="J56" s="31">
        <f t="shared" si="1"/>
        <v>868.8000000000001</v>
      </c>
      <c r="K56" s="31">
        <f t="shared" si="2"/>
        <v>938.4000000000001</v>
      </c>
    </row>
    <row r="57" spans="2:11" ht="25.5">
      <c r="B57" s="19">
        <v>49</v>
      </c>
      <c r="C57" s="4" t="s">
        <v>270</v>
      </c>
      <c r="D57" s="25" t="s">
        <v>49</v>
      </c>
      <c r="E57" s="18">
        <v>100</v>
      </c>
      <c r="F57" s="32">
        <v>0.38</v>
      </c>
      <c r="G57" s="35">
        <v>0.23</v>
      </c>
      <c r="H57" s="33">
        <f>ROUND(F57*$G$57,2)</f>
        <v>0.09</v>
      </c>
      <c r="I57" s="30">
        <f t="shared" si="0"/>
        <v>0.47</v>
      </c>
      <c r="J57" s="31">
        <f t="shared" si="1"/>
        <v>38</v>
      </c>
      <c r="K57" s="31">
        <f t="shared" si="2"/>
        <v>47</v>
      </c>
    </row>
    <row r="58" spans="2:11" ht="12.75">
      <c r="B58" s="19">
        <v>50</v>
      </c>
      <c r="C58" s="4" t="s">
        <v>217</v>
      </c>
      <c r="D58" s="25" t="s">
        <v>49</v>
      </c>
      <c r="E58" s="18">
        <v>300</v>
      </c>
      <c r="F58" s="32">
        <v>2.09</v>
      </c>
      <c r="G58" s="35">
        <v>0.05</v>
      </c>
      <c r="H58" s="34">
        <f>ROUND(F58*$G$58,20)</f>
        <v>0.1045</v>
      </c>
      <c r="I58" s="30">
        <f t="shared" si="0"/>
        <v>2.1944999999999997</v>
      </c>
      <c r="J58" s="31">
        <f t="shared" si="1"/>
        <v>627</v>
      </c>
      <c r="K58" s="31">
        <f t="shared" si="2"/>
        <v>658.3499999999999</v>
      </c>
    </row>
    <row r="59" spans="2:11" ht="25.5">
      <c r="B59" s="19">
        <v>51</v>
      </c>
      <c r="C59" s="4" t="s">
        <v>218</v>
      </c>
      <c r="D59" s="25" t="s">
        <v>49</v>
      </c>
      <c r="E59" s="18">
        <v>600</v>
      </c>
      <c r="F59" s="32">
        <v>1.24</v>
      </c>
      <c r="G59" s="35">
        <v>0.05</v>
      </c>
      <c r="H59" s="34">
        <f>ROUND(F59*$G$59,20)</f>
        <v>0.062</v>
      </c>
      <c r="I59" s="30">
        <f t="shared" si="0"/>
        <v>1.302</v>
      </c>
      <c r="J59" s="31">
        <f t="shared" si="1"/>
        <v>744</v>
      </c>
      <c r="K59" s="31">
        <f t="shared" si="2"/>
        <v>781.2</v>
      </c>
    </row>
    <row r="60" spans="2:11" ht="12.75">
      <c r="B60" s="19">
        <v>52</v>
      </c>
      <c r="C60" s="4" t="s">
        <v>219</v>
      </c>
      <c r="D60" s="25" t="s">
        <v>49</v>
      </c>
      <c r="E60" s="18">
        <v>400</v>
      </c>
      <c r="F60" s="32">
        <v>0.78</v>
      </c>
      <c r="G60" s="35">
        <v>0.23</v>
      </c>
      <c r="H60" s="33">
        <f>ROUND(F60*$G$60,2)</f>
        <v>0.18</v>
      </c>
      <c r="I60" s="30">
        <f t="shared" si="0"/>
        <v>0.96</v>
      </c>
      <c r="J60" s="31">
        <f t="shared" si="1"/>
        <v>312</v>
      </c>
      <c r="K60" s="31">
        <f t="shared" si="2"/>
        <v>384</v>
      </c>
    </row>
    <row r="61" spans="2:11" ht="25.5">
      <c r="B61" s="19">
        <v>53</v>
      </c>
      <c r="C61" s="4" t="s">
        <v>220</v>
      </c>
      <c r="D61" s="25" t="s">
        <v>113</v>
      </c>
      <c r="E61" s="18">
        <v>120</v>
      </c>
      <c r="F61" s="32">
        <v>4.82</v>
      </c>
      <c r="G61" s="35">
        <v>0.05</v>
      </c>
      <c r="H61" s="33">
        <f>ROUND(F61*$G$61,2)</f>
        <v>0.24</v>
      </c>
      <c r="I61" s="30">
        <f t="shared" si="0"/>
        <v>5.0600000000000005</v>
      </c>
      <c r="J61" s="31">
        <f t="shared" si="1"/>
        <v>578.4000000000001</v>
      </c>
      <c r="K61" s="31">
        <f t="shared" si="2"/>
        <v>607.2</v>
      </c>
    </row>
    <row r="62" spans="2:11" ht="25.5">
      <c r="B62" s="19">
        <v>54</v>
      </c>
      <c r="C62" s="4" t="s">
        <v>221</v>
      </c>
      <c r="D62" s="25" t="s">
        <v>113</v>
      </c>
      <c r="E62" s="18">
        <v>100</v>
      </c>
      <c r="F62" s="32">
        <v>3.21</v>
      </c>
      <c r="G62" s="35">
        <v>0.05</v>
      </c>
      <c r="H62" s="33">
        <f>ROUND(F62*$G$62,2)</f>
        <v>0.16</v>
      </c>
      <c r="I62" s="30">
        <f t="shared" si="0"/>
        <v>3.37</v>
      </c>
      <c r="J62" s="31">
        <f t="shared" si="1"/>
        <v>321</v>
      </c>
      <c r="K62" s="31">
        <f t="shared" si="2"/>
        <v>337</v>
      </c>
    </row>
    <row r="63" spans="2:11" ht="25.5">
      <c r="B63" s="19">
        <v>55</v>
      </c>
      <c r="C63" s="4" t="s">
        <v>223</v>
      </c>
      <c r="D63" s="25" t="s">
        <v>49</v>
      </c>
      <c r="E63" s="18">
        <v>50</v>
      </c>
      <c r="F63" s="32">
        <v>0.25</v>
      </c>
      <c r="G63" s="35">
        <v>0.23</v>
      </c>
      <c r="H63" s="34">
        <f>ROUND(F63*$G$63,20)</f>
        <v>0.0575</v>
      </c>
      <c r="I63" s="30">
        <f t="shared" si="0"/>
        <v>0.3075</v>
      </c>
      <c r="J63" s="31">
        <f t="shared" si="1"/>
        <v>12.5</v>
      </c>
      <c r="K63" s="31">
        <f t="shared" si="2"/>
        <v>15.375</v>
      </c>
    </row>
    <row r="64" spans="2:11" ht="12.75">
      <c r="B64" s="19">
        <v>56</v>
      </c>
      <c r="C64" s="4" t="s">
        <v>224</v>
      </c>
      <c r="D64" s="25" t="s">
        <v>49</v>
      </c>
      <c r="E64" s="18">
        <v>30</v>
      </c>
      <c r="F64" s="32">
        <v>1.06</v>
      </c>
      <c r="G64" s="35">
        <v>0.08</v>
      </c>
      <c r="H64" s="34">
        <f>ROUND(F64*$G$64,20)</f>
        <v>0.0848</v>
      </c>
      <c r="I64" s="30">
        <f t="shared" si="0"/>
        <v>1.1448</v>
      </c>
      <c r="J64" s="31">
        <f t="shared" si="1"/>
        <v>31.8</v>
      </c>
      <c r="K64" s="31">
        <f t="shared" si="2"/>
        <v>34.344</v>
      </c>
    </row>
    <row r="65" spans="2:11" ht="70.5" customHeight="1">
      <c r="B65" s="19">
        <v>57</v>
      </c>
      <c r="C65" s="4" t="s">
        <v>225</v>
      </c>
      <c r="D65" s="25" t="s">
        <v>113</v>
      </c>
      <c r="E65" s="18">
        <v>350</v>
      </c>
      <c r="F65" s="32">
        <v>2.69</v>
      </c>
      <c r="G65" s="35">
        <v>0.05</v>
      </c>
      <c r="H65" s="33">
        <f>ROUND(F65*$G$65,2)</f>
        <v>0.13</v>
      </c>
      <c r="I65" s="30">
        <f t="shared" si="0"/>
        <v>2.82</v>
      </c>
      <c r="J65" s="31">
        <f t="shared" si="1"/>
        <v>941.5</v>
      </c>
      <c r="K65" s="31">
        <f t="shared" si="2"/>
        <v>987</v>
      </c>
    </row>
    <row r="66" spans="2:11" ht="62.25" customHeight="1">
      <c r="B66" s="19">
        <v>58</v>
      </c>
      <c r="C66" s="4" t="s">
        <v>226</v>
      </c>
      <c r="D66" s="25" t="s">
        <v>113</v>
      </c>
      <c r="E66" s="18">
        <v>200</v>
      </c>
      <c r="F66" s="32">
        <v>3.78</v>
      </c>
      <c r="G66" s="35">
        <v>0.05</v>
      </c>
      <c r="H66" s="33">
        <f>ROUND(F66*$G$66,2)</f>
        <v>0.19</v>
      </c>
      <c r="I66" s="30">
        <f t="shared" si="0"/>
        <v>3.9699999999999998</v>
      </c>
      <c r="J66" s="31">
        <f t="shared" si="1"/>
        <v>756</v>
      </c>
      <c r="K66" s="31">
        <f t="shared" si="2"/>
        <v>794</v>
      </c>
    </row>
    <row r="67" spans="2:11" ht="25.5">
      <c r="B67" s="19">
        <v>59</v>
      </c>
      <c r="C67" s="4" t="s">
        <v>227</v>
      </c>
      <c r="D67" s="25" t="s">
        <v>49</v>
      </c>
      <c r="E67" s="18">
        <v>200</v>
      </c>
      <c r="F67" s="32">
        <v>2.22</v>
      </c>
      <c r="G67" s="35">
        <v>0.08</v>
      </c>
      <c r="H67" s="33">
        <f>ROUND(F67*$G$67,2)</f>
        <v>0.18</v>
      </c>
      <c r="I67" s="30">
        <f t="shared" si="0"/>
        <v>2.4000000000000004</v>
      </c>
      <c r="J67" s="31">
        <f t="shared" si="1"/>
        <v>444.00000000000006</v>
      </c>
      <c r="K67" s="31">
        <f t="shared" si="2"/>
        <v>480.00000000000006</v>
      </c>
    </row>
    <row r="68" spans="2:11" ht="150" customHeight="1">
      <c r="B68" s="19">
        <v>60</v>
      </c>
      <c r="C68" s="4" t="s">
        <v>272</v>
      </c>
      <c r="D68" s="25" t="s">
        <v>49</v>
      </c>
      <c r="E68" s="18">
        <v>400</v>
      </c>
      <c r="F68" s="32">
        <v>2.95</v>
      </c>
      <c r="G68" s="35">
        <v>0.05</v>
      </c>
      <c r="H68" s="34">
        <f>ROUND(F68*$G$68,20)</f>
        <v>0.1475</v>
      </c>
      <c r="I68" s="30">
        <f t="shared" si="0"/>
        <v>3.0975</v>
      </c>
      <c r="J68" s="31">
        <f t="shared" si="1"/>
        <v>1180</v>
      </c>
      <c r="K68" s="31">
        <f t="shared" si="2"/>
        <v>1239</v>
      </c>
    </row>
    <row r="69" spans="2:11" ht="12.75">
      <c r="B69" s="19">
        <v>61</v>
      </c>
      <c r="C69" s="4" t="s">
        <v>228</v>
      </c>
      <c r="D69" s="25" t="s">
        <v>113</v>
      </c>
      <c r="E69" s="18">
        <v>300</v>
      </c>
      <c r="F69" s="32">
        <v>0.81</v>
      </c>
      <c r="G69" s="35">
        <v>0.23</v>
      </c>
      <c r="H69" s="33">
        <f>ROUND(F69*$G$69,2)</f>
        <v>0.19</v>
      </c>
      <c r="I69" s="30">
        <f t="shared" si="0"/>
        <v>1</v>
      </c>
      <c r="J69" s="31">
        <f t="shared" si="1"/>
        <v>243.00000000000003</v>
      </c>
      <c r="K69" s="31">
        <f t="shared" si="2"/>
        <v>300</v>
      </c>
    </row>
    <row r="70" spans="2:11" ht="60" customHeight="1">
      <c r="B70" s="19">
        <v>62</v>
      </c>
      <c r="C70" s="4" t="s">
        <v>229</v>
      </c>
      <c r="D70" s="25" t="s">
        <v>49</v>
      </c>
      <c r="E70" s="18">
        <v>300</v>
      </c>
      <c r="F70" s="32">
        <v>1.69</v>
      </c>
      <c r="G70" s="35">
        <v>0.08</v>
      </c>
      <c r="H70" s="34">
        <f>ROUND(F70*$G$70,20)</f>
        <v>0.1352</v>
      </c>
      <c r="I70" s="30">
        <f t="shared" si="0"/>
        <v>1.8252</v>
      </c>
      <c r="J70" s="31">
        <f t="shared" si="1"/>
        <v>507</v>
      </c>
      <c r="K70" s="31">
        <f t="shared" si="2"/>
        <v>547.56</v>
      </c>
    </row>
    <row r="71" spans="2:11" ht="69" customHeight="1">
      <c r="B71" s="19">
        <v>63</v>
      </c>
      <c r="C71" s="4" t="s">
        <v>230</v>
      </c>
      <c r="D71" s="25" t="s">
        <v>113</v>
      </c>
      <c r="E71" s="18">
        <v>50</v>
      </c>
      <c r="F71" s="32">
        <v>8.16</v>
      </c>
      <c r="G71" s="35">
        <v>0.05</v>
      </c>
      <c r="H71" s="33">
        <f>ROUND(F71*$G$71,2)</f>
        <v>0.41</v>
      </c>
      <c r="I71" s="30">
        <f t="shared" si="0"/>
        <v>8.57</v>
      </c>
      <c r="J71" s="31">
        <f t="shared" si="1"/>
        <v>408</v>
      </c>
      <c r="K71" s="31">
        <f t="shared" si="2"/>
        <v>428.5</v>
      </c>
    </row>
    <row r="72" spans="2:11" ht="74.25" customHeight="1">
      <c r="B72" s="19">
        <v>64</v>
      </c>
      <c r="C72" s="4" t="s">
        <v>231</v>
      </c>
      <c r="D72" s="25" t="s">
        <v>49</v>
      </c>
      <c r="E72" s="18">
        <v>160</v>
      </c>
      <c r="F72" s="32">
        <v>20.13</v>
      </c>
      <c r="G72" s="35">
        <v>0.05</v>
      </c>
      <c r="H72" s="33">
        <f>ROUND(F72*$G$72,2)</f>
        <v>1.01</v>
      </c>
      <c r="I72" s="30">
        <f t="shared" si="0"/>
        <v>21.14</v>
      </c>
      <c r="J72" s="31">
        <f t="shared" si="1"/>
        <v>3220.7999999999997</v>
      </c>
      <c r="K72" s="31">
        <f t="shared" si="2"/>
        <v>3382.4</v>
      </c>
    </row>
    <row r="73" spans="2:11" ht="77.25" customHeight="1">
      <c r="B73" s="19">
        <v>65</v>
      </c>
      <c r="C73" s="4" t="s">
        <v>232</v>
      </c>
      <c r="D73" s="25" t="s">
        <v>113</v>
      </c>
      <c r="E73" s="18">
        <v>150</v>
      </c>
      <c r="F73" s="32">
        <v>7.19</v>
      </c>
      <c r="G73" s="35">
        <v>0.05</v>
      </c>
      <c r="H73" s="33">
        <f>ROUND(F73*$G$73,2)</f>
        <v>0.36</v>
      </c>
      <c r="I73" s="30">
        <f t="shared" si="0"/>
        <v>7.550000000000001</v>
      </c>
      <c r="J73" s="31">
        <f t="shared" si="1"/>
        <v>1078.5</v>
      </c>
      <c r="K73" s="31">
        <f t="shared" si="2"/>
        <v>1132.5</v>
      </c>
    </row>
    <row r="74" spans="2:11" ht="12.75">
      <c r="B74" s="19">
        <v>66</v>
      </c>
      <c r="C74" s="4" t="s">
        <v>264</v>
      </c>
      <c r="D74" s="25" t="s">
        <v>49</v>
      </c>
      <c r="E74" s="18">
        <v>40</v>
      </c>
      <c r="F74" s="32">
        <v>1.1</v>
      </c>
      <c r="G74" s="35">
        <v>0.08</v>
      </c>
      <c r="H74" s="33">
        <f>ROUND(F74*$G$74,2)</f>
        <v>0.09</v>
      </c>
      <c r="I74" s="30">
        <f aca="true" t="shared" si="3" ref="I74:I98">(F74+H74)</f>
        <v>1.1900000000000002</v>
      </c>
      <c r="J74" s="31">
        <f aca="true" t="shared" si="4" ref="J74:J98">(E74*F74)</f>
        <v>44</v>
      </c>
      <c r="K74" s="31">
        <f aca="true" t="shared" si="5" ref="K74:K98">(E74*I74)</f>
        <v>47.60000000000001</v>
      </c>
    </row>
    <row r="75" spans="2:11" ht="25.5">
      <c r="B75" s="19">
        <v>67</v>
      </c>
      <c r="C75" s="4" t="s">
        <v>233</v>
      </c>
      <c r="D75" s="25" t="s">
        <v>49</v>
      </c>
      <c r="E75" s="18">
        <v>400</v>
      </c>
      <c r="F75" s="32">
        <v>0.43</v>
      </c>
      <c r="G75" s="35">
        <v>0.08</v>
      </c>
      <c r="H75" s="33">
        <f>ROUND(F75*$G$75,2)</f>
        <v>0.03</v>
      </c>
      <c r="I75" s="30">
        <f t="shared" si="3"/>
        <v>0.45999999999999996</v>
      </c>
      <c r="J75" s="31">
        <f t="shared" si="4"/>
        <v>172</v>
      </c>
      <c r="K75" s="31">
        <f t="shared" si="5"/>
        <v>184</v>
      </c>
    </row>
    <row r="76" spans="2:11" ht="12.75">
      <c r="B76" s="19">
        <v>68</v>
      </c>
      <c r="C76" s="4" t="s">
        <v>234</v>
      </c>
      <c r="D76" s="25" t="s">
        <v>49</v>
      </c>
      <c r="E76" s="18">
        <v>12</v>
      </c>
      <c r="F76" s="32">
        <v>1.11</v>
      </c>
      <c r="G76" s="35">
        <v>0.23</v>
      </c>
      <c r="H76" s="33">
        <f>ROUND(F76*$G$76,2)</f>
        <v>0.26</v>
      </c>
      <c r="I76" s="30">
        <f t="shared" si="3"/>
        <v>1.37</v>
      </c>
      <c r="J76" s="31">
        <f t="shared" si="4"/>
        <v>13.32</v>
      </c>
      <c r="K76" s="31">
        <f t="shared" si="5"/>
        <v>16.44</v>
      </c>
    </row>
    <row r="77" spans="2:11" ht="30.75" customHeight="1">
      <c r="B77" s="19">
        <v>69</v>
      </c>
      <c r="C77" s="4" t="s">
        <v>236</v>
      </c>
      <c r="D77" s="25" t="s">
        <v>49</v>
      </c>
      <c r="E77" s="18">
        <v>50</v>
      </c>
      <c r="F77" s="32">
        <v>0.32</v>
      </c>
      <c r="G77" s="35">
        <v>0.08</v>
      </c>
      <c r="H77" s="33">
        <f>ROUND(F77*$G$77,2)</f>
        <v>0.03</v>
      </c>
      <c r="I77" s="30">
        <f t="shared" si="3"/>
        <v>0.35</v>
      </c>
      <c r="J77" s="31">
        <f t="shared" si="4"/>
        <v>16</v>
      </c>
      <c r="K77" s="31">
        <f t="shared" si="5"/>
        <v>17.5</v>
      </c>
    </row>
    <row r="78" spans="2:11" ht="25.5">
      <c r="B78" s="19">
        <v>70</v>
      </c>
      <c r="C78" s="4" t="s">
        <v>235</v>
      </c>
      <c r="D78" s="25" t="s">
        <v>49</v>
      </c>
      <c r="E78" s="18">
        <v>50</v>
      </c>
      <c r="F78" s="32">
        <v>0.56</v>
      </c>
      <c r="G78" s="35">
        <v>0.08</v>
      </c>
      <c r="H78" s="34">
        <f>ROUND(F78*$G$78,20)</f>
        <v>0.0448</v>
      </c>
      <c r="I78" s="30">
        <f t="shared" si="3"/>
        <v>0.6048</v>
      </c>
      <c r="J78" s="31">
        <f t="shared" si="4"/>
        <v>28.000000000000004</v>
      </c>
      <c r="K78" s="31">
        <f t="shared" si="5"/>
        <v>30.240000000000002</v>
      </c>
    </row>
    <row r="79" spans="2:11" ht="70.5" customHeight="1">
      <c r="B79" s="19">
        <v>71</v>
      </c>
      <c r="C79" s="4" t="s">
        <v>239</v>
      </c>
      <c r="D79" s="25" t="s">
        <v>260</v>
      </c>
      <c r="E79" s="18">
        <v>250</v>
      </c>
      <c r="F79" s="32">
        <v>2.17</v>
      </c>
      <c r="G79" s="35">
        <v>0.05</v>
      </c>
      <c r="H79" s="33">
        <f>ROUND(F79*$G$79,2)</f>
        <v>0.11</v>
      </c>
      <c r="I79" s="30">
        <f t="shared" si="3"/>
        <v>2.28</v>
      </c>
      <c r="J79" s="31">
        <f t="shared" si="4"/>
        <v>542.5</v>
      </c>
      <c r="K79" s="31">
        <f t="shared" si="5"/>
        <v>570</v>
      </c>
    </row>
    <row r="80" spans="2:11" ht="12.75">
      <c r="B80" s="19">
        <v>72</v>
      </c>
      <c r="C80" s="4" t="s">
        <v>237</v>
      </c>
      <c r="D80" s="25" t="s">
        <v>113</v>
      </c>
      <c r="E80" s="18">
        <v>50</v>
      </c>
      <c r="F80" s="32">
        <v>6.04</v>
      </c>
      <c r="G80" s="35">
        <v>0.05</v>
      </c>
      <c r="H80" s="33">
        <f>ROUND(F80*$G$80,2)</f>
        <v>0.3</v>
      </c>
      <c r="I80" s="30">
        <f t="shared" si="3"/>
        <v>6.34</v>
      </c>
      <c r="J80" s="31">
        <f t="shared" si="4"/>
        <v>302</v>
      </c>
      <c r="K80" s="31">
        <f t="shared" si="5"/>
        <v>317</v>
      </c>
    </row>
    <row r="81" spans="2:11" ht="78.75" customHeight="1">
      <c r="B81" s="19">
        <v>73</v>
      </c>
      <c r="C81" s="4" t="s">
        <v>238</v>
      </c>
      <c r="D81" s="25" t="s">
        <v>260</v>
      </c>
      <c r="E81" s="18">
        <v>400</v>
      </c>
      <c r="F81" s="32">
        <v>1.94</v>
      </c>
      <c r="G81" s="35">
        <v>0.05</v>
      </c>
      <c r="H81" s="34">
        <f>ROUND(F81*$G$81,20)</f>
        <v>0.097</v>
      </c>
      <c r="I81" s="30">
        <f t="shared" si="3"/>
        <v>2.037</v>
      </c>
      <c r="J81" s="31">
        <f t="shared" si="4"/>
        <v>776</v>
      </c>
      <c r="K81" s="31">
        <f t="shared" si="5"/>
        <v>814.8</v>
      </c>
    </row>
    <row r="82" spans="2:11" ht="63" customHeight="1">
      <c r="B82" s="19">
        <v>74</v>
      </c>
      <c r="C82" s="4" t="s">
        <v>240</v>
      </c>
      <c r="D82" s="25" t="s">
        <v>260</v>
      </c>
      <c r="E82" s="18">
        <v>250</v>
      </c>
      <c r="F82" s="32">
        <v>2.18</v>
      </c>
      <c r="G82" s="35">
        <v>0.05</v>
      </c>
      <c r="H82" s="33">
        <f>ROUND(F82*$G$82,2)</f>
        <v>0.11</v>
      </c>
      <c r="I82" s="30">
        <f t="shared" si="3"/>
        <v>2.29</v>
      </c>
      <c r="J82" s="31">
        <f t="shared" si="4"/>
        <v>545</v>
      </c>
      <c r="K82" s="31">
        <f t="shared" si="5"/>
        <v>572.5</v>
      </c>
    </row>
    <row r="83" spans="2:11" ht="68.25" customHeight="1">
      <c r="B83" s="19">
        <v>75</v>
      </c>
      <c r="C83" s="4" t="s">
        <v>241</v>
      </c>
      <c r="D83" s="25" t="s">
        <v>49</v>
      </c>
      <c r="E83" s="18">
        <v>400</v>
      </c>
      <c r="F83" s="32">
        <v>1.71</v>
      </c>
      <c r="G83" s="35">
        <v>0.23</v>
      </c>
      <c r="H83" s="33">
        <f>ROUND(F83*$G$83,2)</f>
        <v>0.39</v>
      </c>
      <c r="I83" s="30">
        <f t="shared" si="3"/>
        <v>2.1</v>
      </c>
      <c r="J83" s="31">
        <f t="shared" si="4"/>
        <v>684</v>
      </c>
      <c r="K83" s="31">
        <f t="shared" si="5"/>
        <v>840</v>
      </c>
    </row>
    <row r="84" spans="2:11" ht="51.75" customHeight="1">
      <c r="B84" s="19">
        <v>76</v>
      </c>
      <c r="C84" s="4" t="s">
        <v>242</v>
      </c>
      <c r="D84" s="25" t="s">
        <v>49</v>
      </c>
      <c r="E84" s="18">
        <v>200</v>
      </c>
      <c r="F84" s="32">
        <v>0.99</v>
      </c>
      <c r="G84" s="35">
        <v>0.08</v>
      </c>
      <c r="H84" s="33">
        <f>ROUND(F84*$G$84,2)</f>
        <v>0.08</v>
      </c>
      <c r="I84" s="30">
        <f t="shared" si="3"/>
        <v>1.07</v>
      </c>
      <c r="J84" s="31">
        <f t="shared" si="4"/>
        <v>198</v>
      </c>
      <c r="K84" s="31">
        <f t="shared" si="5"/>
        <v>214</v>
      </c>
    </row>
    <row r="85" spans="2:11" ht="63.75" customHeight="1">
      <c r="B85" s="19">
        <v>77</v>
      </c>
      <c r="C85" s="4" t="s">
        <v>243</v>
      </c>
      <c r="D85" s="25" t="s">
        <v>49</v>
      </c>
      <c r="E85" s="18">
        <v>150</v>
      </c>
      <c r="F85" s="32">
        <v>0.9</v>
      </c>
      <c r="G85" s="35">
        <v>0.08</v>
      </c>
      <c r="H85" s="33">
        <f>ROUND(F85*$G$85,2)</f>
        <v>0.07</v>
      </c>
      <c r="I85" s="30">
        <f t="shared" si="3"/>
        <v>0.97</v>
      </c>
      <c r="J85" s="31">
        <f t="shared" si="4"/>
        <v>135</v>
      </c>
      <c r="K85" s="31">
        <f t="shared" si="5"/>
        <v>145.5</v>
      </c>
    </row>
    <row r="86" spans="2:11" ht="25.5">
      <c r="B86" s="19">
        <v>78</v>
      </c>
      <c r="C86" s="4" t="s">
        <v>244</v>
      </c>
      <c r="D86" s="25">
        <v>120</v>
      </c>
      <c r="E86" s="18">
        <v>100</v>
      </c>
      <c r="F86" s="32">
        <v>2.72</v>
      </c>
      <c r="G86" s="35">
        <v>0.05</v>
      </c>
      <c r="H86" s="33">
        <f>ROUND(F86*$G$86,2)</f>
        <v>0.14</v>
      </c>
      <c r="I86" s="30">
        <f t="shared" si="3"/>
        <v>2.8600000000000003</v>
      </c>
      <c r="J86" s="31">
        <f t="shared" si="4"/>
        <v>272</v>
      </c>
      <c r="K86" s="31">
        <f t="shared" si="5"/>
        <v>286.00000000000006</v>
      </c>
    </row>
    <row r="87" spans="2:11" ht="44.25" customHeight="1">
      <c r="B87" s="19">
        <v>79</v>
      </c>
      <c r="C87" s="4" t="s">
        <v>245</v>
      </c>
      <c r="D87" s="25" t="s">
        <v>49</v>
      </c>
      <c r="E87" s="18">
        <v>100</v>
      </c>
      <c r="F87" s="32">
        <v>2.72</v>
      </c>
      <c r="G87" s="35">
        <v>0.05</v>
      </c>
      <c r="H87" s="33">
        <f>ROUND(F87*$G$87,2)</f>
        <v>0.14</v>
      </c>
      <c r="I87" s="30">
        <f t="shared" si="3"/>
        <v>2.8600000000000003</v>
      </c>
      <c r="J87" s="31">
        <f t="shared" si="4"/>
        <v>272</v>
      </c>
      <c r="K87" s="31">
        <f t="shared" si="5"/>
        <v>286.00000000000006</v>
      </c>
    </row>
    <row r="88" spans="2:11" ht="45" customHeight="1">
      <c r="B88" s="19">
        <v>80</v>
      </c>
      <c r="C88" s="4" t="s">
        <v>246</v>
      </c>
      <c r="D88" s="25" t="s">
        <v>49</v>
      </c>
      <c r="E88" s="18">
        <v>200</v>
      </c>
      <c r="F88" s="32">
        <v>1.89</v>
      </c>
      <c r="G88" s="35">
        <v>0.23</v>
      </c>
      <c r="H88" s="33">
        <f>ROUND(F88*$G$88,2)</f>
        <v>0.43</v>
      </c>
      <c r="I88" s="30">
        <f t="shared" si="3"/>
        <v>2.32</v>
      </c>
      <c r="J88" s="31">
        <f t="shared" si="4"/>
        <v>378</v>
      </c>
      <c r="K88" s="31">
        <f t="shared" si="5"/>
        <v>463.99999999999994</v>
      </c>
    </row>
    <row r="89" spans="2:11" ht="25.5">
      <c r="B89" s="19">
        <v>81</v>
      </c>
      <c r="C89" s="4" t="s">
        <v>247</v>
      </c>
      <c r="D89" s="25" t="s">
        <v>49</v>
      </c>
      <c r="E89" s="18">
        <v>10</v>
      </c>
      <c r="F89" s="32">
        <v>0.38</v>
      </c>
      <c r="G89" s="35">
        <v>0.23</v>
      </c>
      <c r="H89" s="34">
        <f>ROUND(F89*$G$89,20)</f>
        <v>0.0874</v>
      </c>
      <c r="I89" s="30">
        <f t="shared" si="3"/>
        <v>0.46740000000000004</v>
      </c>
      <c r="J89" s="31">
        <f t="shared" si="4"/>
        <v>3.8</v>
      </c>
      <c r="K89" s="31">
        <f t="shared" si="5"/>
        <v>4.674</v>
      </c>
    </row>
    <row r="90" spans="2:11" ht="12.75">
      <c r="B90" s="19">
        <v>82</v>
      </c>
      <c r="C90" s="4" t="s">
        <v>248</v>
      </c>
      <c r="D90" s="25" t="s">
        <v>49</v>
      </c>
      <c r="E90" s="18">
        <v>200</v>
      </c>
      <c r="F90" s="32">
        <v>0.28</v>
      </c>
      <c r="G90" s="35">
        <v>0.08</v>
      </c>
      <c r="H90" s="33">
        <f>ROUND(F90*$G$90,2)</f>
        <v>0.02</v>
      </c>
      <c r="I90" s="30">
        <f t="shared" si="3"/>
        <v>0.30000000000000004</v>
      </c>
      <c r="J90" s="31">
        <f t="shared" si="4"/>
        <v>56.00000000000001</v>
      </c>
      <c r="K90" s="31">
        <f t="shared" si="5"/>
        <v>60.00000000000001</v>
      </c>
    </row>
    <row r="91" spans="2:11" ht="12.75">
      <c r="B91" s="19">
        <v>83</v>
      </c>
      <c r="C91" s="4" t="s">
        <v>249</v>
      </c>
      <c r="D91" s="25" t="s">
        <v>49</v>
      </c>
      <c r="E91" s="18">
        <v>40</v>
      </c>
      <c r="F91" s="32">
        <v>0.56</v>
      </c>
      <c r="G91" s="35">
        <v>0.08</v>
      </c>
      <c r="H91" s="34">
        <f>ROUND(F91*$G$90:$G$91,20)</f>
        <v>0.0448</v>
      </c>
      <c r="I91" s="30">
        <f t="shared" si="3"/>
        <v>0.6048</v>
      </c>
      <c r="J91" s="31">
        <f t="shared" si="4"/>
        <v>22.400000000000002</v>
      </c>
      <c r="K91" s="31">
        <f t="shared" si="5"/>
        <v>24.192</v>
      </c>
    </row>
    <row r="92" spans="2:11" ht="12.75">
      <c r="B92" s="19">
        <v>84</v>
      </c>
      <c r="C92" s="4" t="s">
        <v>250</v>
      </c>
      <c r="D92" s="25" t="s">
        <v>49</v>
      </c>
      <c r="E92" s="18">
        <v>40</v>
      </c>
      <c r="F92" s="32">
        <v>0.53</v>
      </c>
      <c r="G92" s="35">
        <v>0.08</v>
      </c>
      <c r="H92" s="33">
        <f>ROUND(F92*G92,2)</f>
        <v>0.04</v>
      </c>
      <c r="I92" s="30">
        <f t="shared" si="3"/>
        <v>0.5700000000000001</v>
      </c>
      <c r="J92" s="31">
        <f t="shared" si="4"/>
        <v>21.200000000000003</v>
      </c>
      <c r="K92" s="31">
        <f t="shared" si="5"/>
        <v>22.800000000000004</v>
      </c>
    </row>
    <row r="93" spans="2:11" ht="12.75">
      <c r="B93" s="19">
        <v>85</v>
      </c>
      <c r="C93" s="4" t="s">
        <v>251</v>
      </c>
      <c r="D93" s="25" t="s">
        <v>49</v>
      </c>
      <c r="E93" s="18">
        <v>30</v>
      </c>
      <c r="F93" s="32">
        <v>0.35</v>
      </c>
      <c r="G93" s="35">
        <v>0.08</v>
      </c>
      <c r="H93" s="33">
        <f>ROUND(F93*$G$93,2)</f>
        <v>0.03</v>
      </c>
      <c r="I93" s="30">
        <f t="shared" si="3"/>
        <v>0.38</v>
      </c>
      <c r="J93" s="31">
        <f t="shared" si="4"/>
        <v>10.5</v>
      </c>
      <c r="K93" s="31">
        <f t="shared" si="5"/>
        <v>11.4</v>
      </c>
    </row>
    <row r="94" spans="2:11" ht="25.5">
      <c r="B94" s="19">
        <v>86</v>
      </c>
      <c r="C94" s="4" t="s">
        <v>265</v>
      </c>
      <c r="D94" s="25" t="s">
        <v>49</v>
      </c>
      <c r="E94" s="18">
        <v>400</v>
      </c>
      <c r="F94" s="32">
        <v>0.64</v>
      </c>
      <c r="G94" s="35">
        <v>0.08</v>
      </c>
      <c r="H94" s="33">
        <f>ROUND(F94*$G$94,2)</f>
        <v>0.05</v>
      </c>
      <c r="I94" s="30">
        <f t="shared" si="3"/>
        <v>0.6900000000000001</v>
      </c>
      <c r="J94" s="31">
        <f t="shared" si="4"/>
        <v>256</v>
      </c>
      <c r="K94" s="31">
        <f t="shared" si="5"/>
        <v>276</v>
      </c>
    </row>
    <row r="95" spans="2:11" ht="25.5">
      <c r="B95" s="19">
        <v>87</v>
      </c>
      <c r="C95" s="4" t="s">
        <v>269</v>
      </c>
      <c r="D95" s="25" t="s">
        <v>49</v>
      </c>
      <c r="E95" s="18">
        <v>80</v>
      </c>
      <c r="F95" s="32">
        <v>3.5</v>
      </c>
      <c r="G95" s="35">
        <v>0.05</v>
      </c>
      <c r="H95" s="33">
        <f>ROUND(F95*$G$95,2)</f>
        <v>0.18</v>
      </c>
      <c r="I95" s="30">
        <f t="shared" si="3"/>
        <v>3.68</v>
      </c>
      <c r="J95" s="31">
        <f t="shared" si="4"/>
        <v>280</v>
      </c>
      <c r="K95" s="31">
        <f t="shared" si="5"/>
        <v>294.40000000000003</v>
      </c>
    </row>
    <row r="96" spans="2:11" ht="25.5">
      <c r="B96" s="19">
        <v>88</v>
      </c>
      <c r="C96" s="26" t="s">
        <v>271</v>
      </c>
      <c r="D96" s="27" t="s">
        <v>49</v>
      </c>
      <c r="E96" s="18">
        <v>200</v>
      </c>
      <c r="F96" s="32">
        <v>0.25</v>
      </c>
      <c r="G96" s="35">
        <v>0.23</v>
      </c>
      <c r="H96" s="33">
        <f>ROUND(F96*$G$96,2)</f>
        <v>0.06</v>
      </c>
      <c r="I96" s="30">
        <f t="shared" si="3"/>
        <v>0.31</v>
      </c>
      <c r="J96" s="31">
        <f t="shared" si="4"/>
        <v>50</v>
      </c>
      <c r="K96" s="31">
        <f t="shared" si="5"/>
        <v>62</v>
      </c>
    </row>
    <row r="97" spans="2:11" ht="25.5">
      <c r="B97" s="19">
        <v>89</v>
      </c>
      <c r="C97" s="26" t="s">
        <v>274</v>
      </c>
      <c r="D97" s="27" t="s">
        <v>49</v>
      </c>
      <c r="E97" s="18">
        <v>50</v>
      </c>
      <c r="F97" s="32">
        <v>1.58</v>
      </c>
      <c r="G97" s="35">
        <v>0.05</v>
      </c>
      <c r="H97" s="33">
        <f>ROUND(F97*$G$97,2)</f>
        <v>0.08</v>
      </c>
      <c r="I97" s="30">
        <f t="shared" si="3"/>
        <v>1.6600000000000001</v>
      </c>
      <c r="J97" s="31">
        <f t="shared" si="4"/>
        <v>79</v>
      </c>
      <c r="K97" s="31">
        <f t="shared" si="5"/>
        <v>83</v>
      </c>
    </row>
    <row r="98" spans="2:11" ht="25.5">
      <c r="B98" s="28">
        <v>90</v>
      </c>
      <c r="C98" s="26" t="s">
        <v>273</v>
      </c>
      <c r="D98" s="27" t="s">
        <v>49</v>
      </c>
      <c r="E98" s="29">
        <v>50</v>
      </c>
      <c r="F98" s="32">
        <v>1.58</v>
      </c>
      <c r="G98" s="35">
        <v>0.08</v>
      </c>
      <c r="H98" s="33">
        <f>ROUND(F98*$G$98,2)</f>
        <v>0.13</v>
      </c>
      <c r="I98" s="30">
        <f t="shared" si="3"/>
        <v>1.71</v>
      </c>
      <c r="J98" s="31">
        <f t="shared" si="4"/>
        <v>79</v>
      </c>
      <c r="K98" s="31">
        <f t="shared" si="5"/>
        <v>85.5</v>
      </c>
    </row>
    <row r="99" spans="7:11" ht="18">
      <c r="G99" s="35"/>
      <c r="H99" s="46" t="s">
        <v>90</v>
      </c>
      <c r="I99" s="46"/>
      <c r="J99" s="47">
        <f>SUM(J9:J98)</f>
        <v>41906.77</v>
      </c>
      <c r="K99" s="47">
        <f>SUM(K9:K98)</f>
        <v>45397.61600000001</v>
      </c>
    </row>
    <row r="105" spans="3:8" ht="12.75">
      <c r="C105" t="s">
        <v>282</v>
      </c>
      <c r="H105" t="s">
        <v>280</v>
      </c>
    </row>
    <row r="106" ht="12.75">
      <c r="D106" t="s">
        <v>283</v>
      </c>
    </row>
    <row r="108" ht="12.75">
      <c r="H108" t="s">
        <v>281</v>
      </c>
    </row>
    <row r="109" ht="12.75">
      <c r="I109" t="s">
        <v>284</v>
      </c>
    </row>
  </sheetData>
  <sheetProtection/>
  <mergeCells count="2">
    <mergeCell ref="B7:D7"/>
    <mergeCell ref="B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3"/>
  <sheetViews>
    <sheetView zoomScalePageLayoutView="0" workbookViewId="0" topLeftCell="A48">
      <selection activeCell="A1" sqref="A1:K67"/>
    </sheetView>
  </sheetViews>
  <sheetFormatPr defaultColWidth="9.140625" defaultRowHeight="12.75"/>
  <cols>
    <col min="3" max="3" width="12.28125" style="0" customWidth="1"/>
    <col min="5" max="5" width="12.421875" style="0" customWidth="1"/>
    <col min="8" max="8" width="12.140625" style="0" customWidth="1"/>
    <col min="10" max="10" width="12.140625" style="0" customWidth="1"/>
    <col min="11" max="11" width="17.7109375" style="0" customWidth="1"/>
  </cols>
  <sheetData>
    <row r="1" ht="12.75">
      <c r="A1" t="s">
        <v>132</v>
      </c>
    </row>
    <row r="6" spans="2:13" ht="51">
      <c r="B6" s="4" t="s">
        <v>91</v>
      </c>
      <c r="C6" s="4" t="s">
        <v>133</v>
      </c>
      <c r="D6" s="4" t="s">
        <v>134</v>
      </c>
      <c r="E6" s="4" t="s">
        <v>61</v>
      </c>
      <c r="F6" s="4" t="s">
        <v>62</v>
      </c>
      <c r="G6" s="4" t="s">
        <v>93</v>
      </c>
      <c r="H6" s="4" t="s">
        <v>136</v>
      </c>
      <c r="I6" s="4" t="s">
        <v>65</v>
      </c>
      <c r="J6" s="4" t="s">
        <v>118</v>
      </c>
      <c r="K6" s="4" t="s">
        <v>119</v>
      </c>
      <c r="L6" s="1"/>
      <c r="M6" s="1"/>
    </row>
    <row r="7" spans="2:11" ht="12.75">
      <c r="B7" s="51" t="s">
        <v>69</v>
      </c>
      <c r="C7" s="51"/>
      <c r="D7" s="51"/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19">
        <v>7</v>
      </c>
    </row>
    <row r="8" spans="2:11" ht="12.75">
      <c r="B8" s="51" t="s">
        <v>135</v>
      </c>
      <c r="C8" s="51"/>
      <c r="D8" s="51"/>
      <c r="E8" s="51"/>
      <c r="F8" s="51"/>
      <c r="G8" s="51"/>
      <c r="H8" s="51"/>
      <c r="I8" s="19" t="s">
        <v>70</v>
      </c>
      <c r="J8" s="19" t="s">
        <v>137</v>
      </c>
      <c r="K8" s="19" t="s">
        <v>97</v>
      </c>
    </row>
    <row r="9" spans="2:11" ht="25.5">
      <c r="B9" s="19">
        <v>1</v>
      </c>
      <c r="C9" s="4" t="s">
        <v>138</v>
      </c>
      <c r="D9" s="18" t="s">
        <v>113</v>
      </c>
      <c r="E9" s="18">
        <v>120</v>
      </c>
      <c r="F9" s="18">
        <v>10</v>
      </c>
      <c r="G9" s="31">
        <v>5</v>
      </c>
      <c r="H9" s="18">
        <f>ROUND(F9*$O$13,2)</f>
        <v>0.5</v>
      </c>
      <c r="I9" s="18">
        <f>(F9+H9)</f>
        <v>10.5</v>
      </c>
      <c r="J9" s="31">
        <f>(E9*F9)</f>
        <v>1200</v>
      </c>
      <c r="K9" s="31">
        <f>(E9*I9)</f>
        <v>1260</v>
      </c>
    </row>
    <row r="10" spans="2:11" ht="38.25">
      <c r="B10" s="19">
        <v>2</v>
      </c>
      <c r="C10" s="4" t="s">
        <v>139</v>
      </c>
      <c r="D10" s="18" t="s">
        <v>113</v>
      </c>
      <c r="E10" s="18">
        <v>220</v>
      </c>
      <c r="F10" s="18">
        <v>13.5</v>
      </c>
      <c r="G10" s="31">
        <v>5</v>
      </c>
      <c r="H10" s="18">
        <f aca="true" t="shared" si="0" ref="H10:H51">ROUND(F10*$O$13,2)</f>
        <v>0.68</v>
      </c>
      <c r="I10" s="18">
        <f aca="true" t="shared" si="1" ref="I10:I51">(F10+H10)</f>
        <v>14.18</v>
      </c>
      <c r="J10" s="31">
        <f aca="true" t="shared" si="2" ref="J10:J51">(E10*F10)</f>
        <v>2970</v>
      </c>
      <c r="K10" s="31">
        <f aca="true" t="shared" si="3" ref="K10:K51">(E10*I10)</f>
        <v>3119.6</v>
      </c>
    </row>
    <row r="11" spans="2:11" ht="25.5">
      <c r="B11" s="19">
        <v>3</v>
      </c>
      <c r="C11" s="4" t="s">
        <v>140</v>
      </c>
      <c r="D11" s="18" t="s">
        <v>113</v>
      </c>
      <c r="E11" s="18">
        <v>110</v>
      </c>
      <c r="F11" s="18">
        <v>10.5</v>
      </c>
      <c r="G11" s="31">
        <v>5</v>
      </c>
      <c r="H11" s="18">
        <f t="shared" si="0"/>
        <v>0.53</v>
      </c>
      <c r="I11" s="18">
        <f t="shared" si="1"/>
        <v>11.03</v>
      </c>
      <c r="J11" s="31">
        <f t="shared" si="2"/>
        <v>1155</v>
      </c>
      <c r="K11" s="31">
        <f t="shared" si="3"/>
        <v>1213.3</v>
      </c>
    </row>
    <row r="12" spans="2:11" ht="38.25">
      <c r="B12" s="19">
        <v>4</v>
      </c>
      <c r="C12" s="4" t="s">
        <v>141</v>
      </c>
      <c r="D12" s="18" t="s">
        <v>113</v>
      </c>
      <c r="E12" s="18">
        <v>80</v>
      </c>
      <c r="F12" s="18">
        <v>10</v>
      </c>
      <c r="G12" s="31">
        <v>5</v>
      </c>
      <c r="H12" s="18">
        <f t="shared" si="0"/>
        <v>0.5</v>
      </c>
      <c r="I12" s="18">
        <f t="shared" si="1"/>
        <v>10.5</v>
      </c>
      <c r="J12" s="31">
        <f t="shared" si="2"/>
        <v>800</v>
      </c>
      <c r="K12" s="31">
        <f t="shared" si="3"/>
        <v>840</v>
      </c>
    </row>
    <row r="13" spans="2:15" ht="25.5">
      <c r="B13" s="19">
        <v>5</v>
      </c>
      <c r="C13" s="4" t="s">
        <v>142</v>
      </c>
      <c r="D13" s="18" t="s">
        <v>113</v>
      </c>
      <c r="E13" s="18">
        <v>210</v>
      </c>
      <c r="F13" s="18">
        <v>15</v>
      </c>
      <c r="G13" s="31">
        <v>5</v>
      </c>
      <c r="H13" s="18">
        <f t="shared" si="0"/>
        <v>0.75</v>
      </c>
      <c r="I13" s="18">
        <f t="shared" si="1"/>
        <v>15.75</v>
      </c>
      <c r="J13" s="31">
        <f t="shared" si="2"/>
        <v>3150</v>
      </c>
      <c r="K13" s="31">
        <f t="shared" si="3"/>
        <v>3307.5</v>
      </c>
      <c r="O13" s="3">
        <v>0.05</v>
      </c>
    </row>
    <row r="14" spans="2:11" ht="25.5">
      <c r="B14" s="19">
        <v>6</v>
      </c>
      <c r="C14" s="4" t="s">
        <v>170</v>
      </c>
      <c r="D14" s="18" t="s">
        <v>113</v>
      </c>
      <c r="E14" s="18">
        <v>180</v>
      </c>
      <c r="F14" s="18">
        <v>6</v>
      </c>
      <c r="G14" s="31">
        <v>5</v>
      </c>
      <c r="H14" s="18">
        <f t="shared" si="0"/>
        <v>0.3</v>
      </c>
      <c r="I14" s="18">
        <f t="shared" si="1"/>
        <v>6.3</v>
      </c>
      <c r="J14" s="31">
        <f t="shared" si="2"/>
        <v>1080</v>
      </c>
      <c r="K14" s="31">
        <f t="shared" si="3"/>
        <v>1134</v>
      </c>
    </row>
    <row r="15" spans="2:11" ht="25.5">
      <c r="B15" s="19">
        <v>7</v>
      </c>
      <c r="C15" s="4" t="s">
        <v>143</v>
      </c>
      <c r="D15" s="18" t="s">
        <v>113</v>
      </c>
      <c r="E15" s="18">
        <v>500</v>
      </c>
      <c r="F15" s="18">
        <v>8.5</v>
      </c>
      <c r="G15" s="31">
        <v>5</v>
      </c>
      <c r="H15" s="18">
        <f t="shared" si="0"/>
        <v>0.43</v>
      </c>
      <c r="I15" s="18">
        <f t="shared" si="1"/>
        <v>8.93</v>
      </c>
      <c r="J15" s="31">
        <f t="shared" si="2"/>
        <v>4250</v>
      </c>
      <c r="K15" s="31">
        <f t="shared" si="3"/>
        <v>4465</v>
      </c>
    </row>
    <row r="16" spans="2:11" ht="25.5">
      <c r="B16" s="19">
        <v>8</v>
      </c>
      <c r="C16" s="4" t="s">
        <v>144</v>
      </c>
      <c r="D16" s="18" t="s">
        <v>113</v>
      </c>
      <c r="E16" s="18">
        <v>100</v>
      </c>
      <c r="F16" s="18">
        <v>8</v>
      </c>
      <c r="G16" s="31">
        <v>5</v>
      </c>
      <c r="H16" s="18">
        <f t="shared" si="0"/>
        <v>0.4</v>
      </c>
      <c r="I16" s="18">
        <f t="shared" si="1"/>
        <v>8.4</v>
      </c>
      <c r="J16" s="31">
        <f t="shared" si="2"/>
        <v>800</v>
      </c>
      <c r="K16" s="31">
        <f t="shared" si="3"/>
        <v>840</v>
      </c>
    </row>
    <row r="17" spans="2:11" ht="25.5">
      <c r="B17" s="19">
        <v>9</v>
      </c>
      <c r="C17" s="4" t="s">
        <v>145</v>
      </c>
      <c r="D17" s="18" t="s">
        <v>113</v>
      </c>
      <c r="E17" s="18">
        <v>80</v>
      </c>
      <c r="F17" s="18">
        <v>9</v>
      </c>
      <c r="G17" s="31">
        <v>5</v>
      </c>
      <c r="H17" s="18">
        <f t="shared" si="0"/>
        <v>0.45</v>
      </c>
      <c r="I17" s="18">
        <f t="shared" si="1"/>
        <v>9.45</v>
      </c>
      <c r="J17" s="31">
        <f t="shared" si="2"/>
        <v>720</v>
      </c>
      <c r="K17" s="31">
        <f t="shared" si="3"/>
        <v>756</v>
      </c>
    </row>
    <row r="18" spans="2:11" ht="25.5">
      <c r="B18" s="19">
        <v>10</v>
      </c>
      <c r="C18" s="4" t="s">
        <v>279</v>
      </c>
      <c r="D18" s="18" t="s">
        <v>113</v>
      </c>
      <c r="E18" s="18">
        <v>250</v>
      </c>
      <c r="F18" s="18">
        <v>8.5</v>
      </c>
      <c r="G18" s="31">
        <v>5</v>
      </c>
      <c r="H18" s="18">
        <f t="shared" si="0"/>
        <v>0.43</v>
      </c>
      <c r="I18" s="18">
        <f t="shared" si="1"/>
        <v>8.93</v>
      </c>
      <c r="J18" s="31">
        <f t="shared" si="2"/>
        <v>2125</v>
      </c>
      <c r="K18" s="31">
        <f t="shared" si="3"/>
        <v>2232.5</v>
      </c>
    </row>
    <row r="19" spans="2:11" ht="25.5">
      <c r="B19" s="19">
        <v>11</v>
      </c>
      <c r="C19" s="4" t="s">
        <v>146</v>
      </c>
      <c r="D19" s="18" t="s">
        <v>113</v>
      </c>
      <c r="E19" s="18">
        <v>200</v>
      </c>
      <c r="F19" s="18">
        <v>11.5</v>
      </c>
      <c r="G19" s="31">
        <v>5</v>
      </c>
      <c r="H19" s="18">
        <f t="shared" si="0"/>
        <v>0.58</v>
      </c>
      <c r="I19" s="18">
        <f t="shared" si="1"/>
        <v>12.08</v>
      </c>
      <c r="J19" s="31">
        <f t="shared" si="2"/>
        <v>2300</v>
      </c>
      <c r="K19" s="31">
        <f t="shared" si="3"/>
        <v>2416</v>
      </c>
    </row>
    <row r="20" spans="2:11" ht="38.25">
      <c r="B20" s="19">
        <v>12</v>
      </c>
      <c r="C20" s="4" t="s">
        <v>147</v>
      </c>
      <c r="D20" s="18" t="s">
        <v>113</v>
      </c>
      <c r="E20" s="18">
        <v>140</v>
      </c>
      <c r="F20" s="18">
        <v>7</v>
      </c>
      <c r="G20" s="31">
        <v>5</v>
      </c>
      <c r="H20" s="18">
        <f t="shared" si="0"/>
        <v>0.35</v>
      </c>
      <c r="I20" s="18">
        <f t="shared" si="1"/>
        <v>7.35</v>
      </c>
      <c r="J20" s="31">
        <f t="shared" si="2"/>
        <v>980</v>
      </c>
      <c r="K20" s="31">
        <f t="shared" si="3"/>
        <v>1029</v>
      </c>
    </row>
    <row r="21" spans="2:11" ht="25.5">
      <c r="B21" s="19">
        <v>13</v>
      </c>
      <c r="C21" s="4" t="s">
        <v>148</v>
      </c>
      <c r="D21" s="18" t="s">
        <v>113</v>
      </c>
      <c r="E21" s="18">
        <v>100</v>
      </c>
      <c r="F21" s="18">
        <v>10</v>
      </c>
      <c r="G21" s="31">
        <v>5</v>
      </c>
      <c r="H21" s="18">
        <f t="shared" si="0"/>
        <v>0.5</v>
      </c>
      <c r="I21" s="18">
        <f t="shared" si="1"/>
        <v>10.5</v>
      </c>
      <c r="J21" s="31">
        <f t="shared" si="2"/>
        <v>1000</v>
      </c>
      <c r="K21" s="31">
        <f t="shared" si="3"/>
        <v>1050</v>
      </c>
    </row>
    <row r="22" spans="2:11" ht="38.25">
      <c r="B22" s="19">
        <v>14</v>
      </c>
      <c r="C22" s="4" t="s">
        <v>278</v>
      </c>
      <c r="D22" s="18" t="s">
        <v>113</v>
      </c>
      <c r="E22" s="18">
        <v>150</v>
      </c>
      <c r="F22" s="18">
        <v>9</v>
      </c>
      <c r="G22" s="31">
        <v>5</v>
      </c>
      <c r="H22" s="18">
        <f t="shared" si="0"/>
        <v>0.45</v>
      </c>
      <c r="I22" s="18">
        <f t="shared" si="1"/>
        <v>9.45</v>
      </c>
      <c r="J22" s="31">
        <f t="shared" si="2"/>
        <v>1350</v>
      </c>
      <c r="K22" s="31">
        <f t="shared" si="3"/>
        <v>1417.5</v>
      </c>
    </row>
    <row r="23" spans="2:11" ht="38.25">
      <c r="B23" s="19">
        <v>15</v>
      </c>
      <c r="C23" s="4" t="s">
        <v>149</v>
      </c>
      <c r="D23" s="18" t="s">
        <v>113</v>
      </c>
      <c r="E23" s="18">
        <v>150</v>
      </c>
      <c r="F23" s="18">
        <v>8.5</v>
      </c>
      <c r="G23" s="31">
        <v>5</v>
      </c>
      <c r="H23" s="18">
        <f t="shared" si="0"/>
        <v>0.43</v>
      </c>
      <c r="I23" s="18">
        <f t="shared" si="1"/>
        <v>8.93</v>
      </c>
      <c r="J23" s="31">
        <f t="shared" si="2"/>
        <v>1275</v>
      </c>
      <c r="K23" s="31">
        <f t="shared" si="3"/>
        <v>1339.5</v>
      </c>
    </row>
    <row r="24" spans="2:11" ht="25.5">
      <c r="B24" s="19">
        <v>16</v>
      </c>
      <c r="C24" s="4" t="s">
        <v>150</v>
      </c>
      <c r="D24" s="18" t="s">
        <v>113</v>
      </c>
      <c r="E24" s="18">
        <v>225</v>
      </c>
      <c r="F24" s="18">
        <v>10</v>
      </c>
      <c r="G24" s="31">
        <v>5</v>
      </c>
      <c r="H24" s="18">
        <f t="shared" si="0"/>
        <v>0.5</v>
      </c>
      <c r="I24" s="18">
        <f t="shared" si="1"/>
        <v>10.5</v>
      </c>
      <c r="J24" s="31">
        <f t="shared" si="2"/>
        <v>2250</v>
      </c>
      <c r="K24" s="31">
        <f t="shared" si="3"/>
        <v>2362.5</v>
      </c>
    </row>
    <row r="25" spans="2:11" ht="25.5">
      <c r="B25" s="19">
        <v>17</v>
      </c>
      <c r="C25" s="4" t="s">
        <v>151</v>
      </c>
      <c r="D25" s="18" t="s">
        <v>113</v>
      </c>
      <c r="E25" s="18">
        <v>130</v>
      </c>
      <c r="F25" s="18">
        <v>12.5</v>
      </c>
      <c r="G25" s="31">
        <v>5</v>
      </c>
      <c r="H25" s="18">
        <f t="shared" si="0"/>
        <v>0.63</v>
      </c>
      <c r="I25" s="18">
        <f t="shared" si="1"/>
        <v>13.13</v>
      </c>
      <c r="J25" s="31">
        <f t="shared" si="2"/>
        <v>1625</v>
      </c>
      <c r="K25" s="31">
        <f t="shared" si="3"/>
        <v>1706.9</v>
      </c>
    </row>
    <row r="26" spans="2:11" ht="25.5">
      <c r="B26" s="19">
        <v>18</v>
      </c>
      <c r="C26" s="4" t="s">
        <v>152</v>
      </c>
      <c r="D26" s="18" t="s">
        <v>113</v>
      </c>
      <c r="E26" s="18">
        <v>320</v>
      </c>
      <c r="F26" s="18">
        <v>3</v>
      </c>
      <c r="G26" s="31">
        <v>5</v>
      </c>
      <c r="H26" s="18">
        <f t="shared" si="0"/>
        <v>0.15</v>
      </c>
      <c r="I26" s="18">
        <f t="shared" si="1"/>
        <v>3.15</v>
      </c>
      <c r="J26" s="31">
        <f t="shared" si="2"/>
        <v>960</v>
      </c>
      <c r="K26" s="31">
        <f t="shared" si="3"/>
        <v>1008</v>
      </c>
    </row>
    <row r="27" spans="2:11" ht="25.5">
      <c r="B27" s="19">
        <v>19</v>
      </c>
      <c r="C27" s="4" t="s">
        <v>153</v>
      </c>
      <c r="D27" s="18" t="s">
        <v>113</v>
      </c>
      <c r="E27" s="18">
        <v>60</v>
      </c>
      <c r="F27" s="18">
        <v>12</v>
      </c>
      <c r="G27" s="31">
        <v>5</v>
      </c>
      <c r="H27" s="18">
        <f t="shared" si="0"/>
        <v>0.6</v>
      </c>
      <c r="I27" s="18">
        <f t="shared" si="1"/>
        <v>12.6</v>
      </c>
      <c r="J27" s="31">
        <f t="shared" si="2"/>
        <v>720</v>
      </c>
      <c r="K27" s="31">
        <f t="shared" si="3"/>
        <v>756</v>
      </c>
    </row>
    <row r="28" spans="2:11" ht="38.25">
      <c r="B28" s="19">
        <v>20</v>
      </c>
      <c r="C28" s="4" t="s">
        <v>154</v>
      </c>
      <c r="D28" s="18" t="s">
        <v>113</v>
      </c>
      <c r="E28" s="18">
        <v>430</v>
      </c>
      <c r="F28" s="18">
        <v>12</v>
      </c>
      <c r="G28" s="31">
        <v>5</v>
      </c>
      <c r="H28" s="18">
        <f t="shared" si="0"/>
        <v>0.6</v>
      </c>
      <c r="I28" s="18">
        <f t="shared" si="1"/>
        <v>12.6</v>
      </c>
      <c r="J28" s="31">
        <f t="shared" si="2"/>
        <v>5160</v>
      </c>
      <c r="K28" s="31">
        <f t="shared" si="3"/>
        <v>5418</v>
      </c>
    </row>
    <row r="29" spans="2:11" ht="38.25">
      <c r="B29" s="19">
        <v>21</v>
      </c>
      <c r="C29" s="4" t="s">
        <v>155</v>
      </c>
      <c r="D29" s="18" t="s">
        <v>113</v>
      </c>
      <c r="E29" s="18">
        <v>600</v>
      </c>
      <c r="F29" s="18">
        <v>12</v>
      </c>
      <c r="G29" s="31">
        <v>5</v>
      </c>
      <c r="H29" s="18">
        <f t="shared" si="0"/>
        <v>0.6</v>
      </c>
      <c r="I29" s="18">
        <f t="shared" si="1"/>
        <v>12.6</v>
      </c>
      <c r="J29" s="31">
        <f t="shared" si="2"/>
        <v>7200</v>
      </c>
      <c r="K29" s="31">
        <f t="shared" si="3"/>
        <v>7560</v>
      </c>
    </row>
    <row r="30" spans="2:11" ht="25.5">
      <c r="B30" s="19">
        <v>22</v>
      </c>
      <c r="C30" s="4" t="s">
        <v>156</v>
      </c>
      <c r="D30" s="18" t="s">
        <v>113</v>
      </c>
      <c r="E30" s="18">
        <v>120</v>
      </c>
      <c r="F30" s="18">
        <v>16</v>
      </c>
      <c r="G30" s="31">
        <v>5</v>
      </c>
      <c r="H30" s="18">
        <f t="shared" si="0"/>
        <v>0.8</v>
      </c>
      <c r="I30" s="18">
        <f t="shared" si="1"/>
        <v>16.8</v>
      </c>
      <c r="J30" s="31">
        <f t="shared" si="2"/>
        <v>1920</v>
      </c>
      <c r="K30" s="31">
        <f t="shared" si="3"/>
        <v>2016</v>
      </c>
    </row>
    <row r="31" spans="2:11" ht="12.75">
      <c r="B31" s="19">
        <v>23</v>
      </c>
      <c r="C31" s="4" t="s">
        <v>157</v>
      </c>
      <c r="D31" s="18" t="s">
        <v>113</v>
      </c>
      <c r="E31" s="18">
        <v>10</v>
      </c>
      <c r="F31" s="18">
        <v>5</v>
      </c>
      <c r="G31" s="31">
        <v>5</v>
      </c>
      <c r="H31" s="18">
        <f t="shared" si="0"/>
        <v>0.25</v>
      </c>
      <c r="I31" s="18">
        <f t="shared" si="1"/>
        <v>5.25</v>
      </c>
      <c r="J31" s="31">
        <f t="shared" si="2"/>
        <v>50</v>
      </c>
      <c r="K31" s="31">
        <f t="shared" si="3"/>
        <v>52.5</v>
      </c>
    </row>
    <row r="32" spans="2:11" ht="12.75">
      <c r="B32" s="19">
        <v>24</v>
      </c>
      <c r="C32" s="4" t="s">
        <v>158</v>
      </c>
      <c r="D32" s="18" t="s">
        <v>113</v>
      </c>
      <c r="E32" s="18">
        <v>30</v>
      </c>
      <c r="F32" s="18">
        <v>5</v>
      </c>
      <c r="G32" s="31">
        <v>5</v>
      </c>
      <c r="H32" s="18">
        <f t="shared" si="0"/>
        <v>0.25</v>
      </c>
      <c r="I32" s="18">
        <f t="shared" si="1"/>
        <v>5.25</v>
      </c>
      <c r="J32" s="31">
        <f t="shared" si="2"/>
        <v>150</v>
      </c>
      <c r="K32" s="31">
        <f t="shared" si="3"/>
        <v>157.5</v>
      </c>
    </row>
    <row r="33" spans="2:11" ht="25.5">
      <c r="B33" s="19">
        <v>25</v>
      </c>
      <c r="C33" s="4" t="s">
        <v>159</v>
      </c>
      <c r="D33" s="18" t="s">
        <v>113</v>
      </c>
      <c r="E33" s="18">
        <v>40</v>
      </c>
      <c r="F33" s="18">
        <v>16</v>
      </c>
      <c r="G33" s="31">
        <v>5</v>
      </c>
      <c r="H33" s="18">
        <f t="shared" si="0"/>
        <v>0.8</v>
      </c>
      <c r="I33" s="18">
        <f t="shared" si="1"/>
        <v>16.8</v>
      </c>
      <c r="J33" s="31">
        <f t="shared" si="2"/>
        <v>640</v>
      </c>
      <c r="K33" s="31">
        <f t="shared" si="3"/>
        <v>672</v>
      </c>
    </row>
    <row r="34" spans="2:11" ht="25.5">
      <c r="B34" s="19">
        <v>26</v>
      </c>
      <c r="C34" s="4" t="s">
        <v>160</v>
      </c>
      <c r="D34" s="18" t="s">
        <v>113</v>
      </c>
      <c r="E34" s="18">
        <v>40</v>
      </c>
      <c r="F34" s="18">
        <v>12</v>
      </c>
      <c r="G34" s="31">
        <v>5</v>
      </c>
      <c r="H34" s="18">
        <f t="shared" si="0"/>
        <v>0.6</v>
      </c>
      <c r="I34" s="18">
        <f t="shared" si="1"/>
        <v>12.6</v>
      </c>
      <c r="J34" s="31">
        <f t="shared" si="2"/>
        <v>480</v>
      </c>
      <c r="K34" s="31">
        <f t="shared" si="3"/>
        <v>504</v>
      </c>
    </row>
    <row r="35" spans="2:11" ht="12.75">
      <c r="B35" s="19">
        <v>27</v>
      </c>
      <c r="C35" s="4" t="s">
        <v>161</v>
      </c>
      <c r="D35" s="18" t="s">
        <v>113</v>
      </c>
      <c r="E35" s="18">
        <v>200</v>
      </c>
      <c r="F35" s="18">
        <v>5</v>
      </c>
      <c r="G35" s="31">
        <v>5</v>
      </c>
      <c r="H35" s="18">
        <f t="shared" si="0"/>
        <v>0.25</v>
      </c>
      <c r="I35" s="18">
        <f t="shared" si="1"/>
        <v>5.25</v>
      </c>
      <c r="J35" s="31">
        <f t="shared" si="2"/>
        <v>1000</v>
      </c>
      <c r="K35" s="31">
        <f t="shared" si="3"/>
        <v>1050</v>
      </c>
    </row>
    <row r="36" spans="2:11" ht="12.75">
      <c r="B36" s="19">
        <v>28</v>
      </c>
      <c r="C36" s="4" t="s">
        <v>162</v>
      </c>
      <c r="D36" s="18" t="s">
        <v>113</v>
      </c>
      <c r="E36" s="18">
        <v>230</v>
      </c>
      <c r="F36" s="18">
        <v>6.5</v>
      </c>
      <c r="G36" s="31">
        <v>5</v>
      </c>
      <c r="H36" s="18">
        <f t="shared" si="0"/>
        <v>0.33</v>
      </c>
      <c r="I36" s="18">
        <f t="shared" si="1"/>
        <v>6.83</v>
      </c>
      <c r="J36" s="31">
        <f t="shared" si="2"/>
        <v>1495</v>
      </c>
      <c r="K36" s="31">
        <f t="shared" si="3"/>
        <v>1570.9</v>
      </c>
    </row>
    <row r="37" spans="2:11" ht="25.5">
      <c r="B37" s="19">
        <v>29</v>
      </c>
      <c r="C37" s="4" t="s">
        <v>163</v>
      </c>
      <c r="D37" s="18" t="s">
        <v>113</v>
      </c>
      <c r="E37" s="18">
        <v>180</v>
      </c>
      <c r="F37" s="18">
        <v>12</v>
      </c>
      <c r="G37" s="31">
        <v>5</v>
      </c>
      <c r="H37" s="18">
        <f t="shared" si="0"/>
        <v>0.6</v>
      </c>
      <c r="I37" s="18">
        <f t="shared" si="1"/>
        <v>12.6</v>
      </c>
      <c r="J37" s="31">
        <f t="shared" si="2"/>
        <v>2160</v>
      </c>
      <c r="K37" s="31">
        <f t="shared" si="3"/>
        <v>2268</v>
      </c>
    </row>
    <row r="38" spans="2:11" ht="25.5">
      <c r="B38" s="19">
        <v>30</v>
      </c>
      <c r="C38" s="4" t="s">
        <v>164</v>
      </c>
      <c r="D38" s="18" t="s">
        <v>113</v>
      </c>
      <c r="E38" s="18">
        <v>70</v>
      </c>
      <c r="F38" s="18">
        <v>10</v>
      </c>
      <c r="G38" s="31">
        <v>5</v>
      </c>
      <c r="H38" s="18">
        <f t="shared" si="0"/>
        <v>0.5</v>
      </c>
      <c r="I38" s="18">
        <f t="shared" si="1"/>
        <v>10.5</v>
      </c>
      <c r="J38" s="31">
        <f t="shared" si="2"/>
        <v>700</v>
      </c>
      <c r="K38" s="31">
        <f t="shared" si="3"/>
        <v>735</v>
      </c>
    </row>
    <row r="39" spans="2:11" ht="25.5">
      <c r="B39" s="19">
        <v>31</v>
      </c>
      <c r="C39" s="4" t="s">
        <v>165</v>
      </c>
      <c r="D39" s="18" t="s">
        <v>113</v>
      </c>
      <c r="E39" s="18">
        <v>70</v>
      </c>
      <c r="F39" s="18">
        <v>9</v>
      </c>
      <c r="G39" s="31">
        <v>5</v>
      </c>
      <c r="H39" s="18">
        <f t="shared" si="0"/>
        <v>0.45</v>
      </c>
      <c r="I39" s="18">
        <f t="shared" si="1"/>
        <v>9.45</v>
      </c>
      <c r="J39" s="31">
        <f t="shared" si="2"/>
        <v>630</v>
      </c>
      <c r="K39" s="31">
        <f t="shared" si="3"/>
        <v>661.5</v>
      </c>
    </row>
    <row r="40" spans="2:11" ht="12.75">
      <c r="B40" s="19">
        <v>32</v>
      </c>
      <c r="C40" s="4" t="s">
        <v>166</v>
      </c>
      <c r="D40" s="18" t="s">
        <v>113</v>
      </c>
      <c r="E40" s="18">
        <v>100</v>
      </c>
      <c r="F40" s="18">
        <v>9</v>
      </c>
      <c r="G40" s="31">
        <v>5</v>
      </c>
      <c r="H40" s="18">
        <f t="shared" si="0"/>
        <v>0.45</v>
      </c>
      <c r="I40" s="18">
        <f t="shared" si="1"/>
        <v>9.45</v>
      </c>
      <c r="J40" s="31">
        <f t="shared" si="2"/>
        <v>900</v>
      </c>
      <c r="K40" s="31">
        <f t="shared" si="3"/>
        <v>944.9999999999999</v>
      </c>
    </row>
    <row r="41" spans="2:11" ht="12.75">
      <c r="B41" s="19">
        <v>33</v>
      </c>
      <c r="C41" s="4" t="s">
        <v>167</v>
      </c>
      <c r="D41" s="18" t="s">
        <v>113</v>
      </c>
      <c r="E41" s="18">
        <v>100</v>
      </c>
      <c r="F41" s="18">
        <v>8.5</v>
      </c>
      <c r="G41" s="31">
        <v>5</v>
      </c>
      <c r="H41" s="18">
        <f t="shared" si="0"/>
        <v>0.43</v>
      </c>
      <c r="I41" s="18">
        <f t="shared" si="1"/>
        <v>8.93</v>
      </c>
      <c r="J41" s="31">
        <f t="shared" si="2"/>
        <v>850</v>
      </c>
      <c r="K41" s="31">
        <f t="shared" si="3"/>
        <v>893</v>
      </c>
    </row>
    <row r="42" spans="2:11" ht="25.5">
      <c r="B42" s="19">
        <v>34</v>
      </c>
      <c r="C42" s="4" t="s">
        <v>168</v>
      </c>
      <c r="D42" s="18" t="s">
        <v>113</v>
      </c>
      <c r="E42" s="18">
        <v>120</v>
      </c>
      <c r="F42" s="18">
        <v>14</v>
      </c>
      <c r="G42" s="31">
        <v>5</v>
      </c>
      <c r="H42" s="18">
        <f t="shared" si="0"/>
        <v>0.7</v>
      </c>
      <c r="I42" s="18">
        <f t="shared" si="1"/>
        <v>14.7</v>
      </c>
      <c r="J42" s="31">
        <f t="shared" si="2"/>
        <v>1680</v>
      </c>
      <c r="K42" s="31">
        <f t="shared" si="3"/>
        <v>1764</v>
      </c>
    </row>
    <row r="43" spans="2:11" ht="25.5">
      <c r="B43" s="19">
        <v>35</v>
      </c>
      <c r="C43" s="4" t="s">
        <v>169</v>
      </c>
      <c r="D43" s="18" t="s">
        <v>113</v>
      </c>
      <c r="E43" s="18">
        <v>180</v>
      </c>
      <c r="F43" s="18">
        <v>6</v>
      </c>
      <c r="G43" s="31">
        <v>5</v>
      </c>
      <c r="H43" s="18">
        <f t="shared" si="0"/>
        <v>0.3</v>
      </c>
      <c r="I43" s="18">
        <f t="shared" si="1"/>
        <v>6.3</v>
      </c>
      <c r="J43" s="31">
        <f t="shared" si="2"/>
        <v>1080</v>
      </c>
      <c r="K43" s="31">
        <f t="shared" si="3"/>
        <v>1134</v>
      </c>
    </row>
    <row r="44" spans="2:11" ht="25.5">
      <c r="B44" s="19">
        <v>36</v>
      </c>
      <c r="C44" s="4" t="s">
        <v>171</v>
      </c>
      <c r="D44" s="18" t="s">
        <v>113</v>
      </c>
      <c r="E44" s="18">
        <v>20</v>
      </c>
      <c r="F44" s="18">
        <v>3</v>
      </c>
      <c r="G44" s="31">
        <v>5</v>
      </c>
      <c r="H44" s="18">
        <f t="shared" si="0"/>
        <v>0.15</v>
      </c>
      <c r="I44" s="18">
        <f t="shared" si="1"/>
        <v>3.15</v>
      </c>
      <c r="J44" s="31">
        <f t="shared" si="2"/>
        <v>60</v>
      </c>
      <c r="K44" s="31">
        <f t="shared" si="3"/>
        <v>63</v>
      </c>
    </row>
    <row r="45" spans="2:11" ht="12.75">
      <c r="B45" s="19">
        <v>37</v>
      </c>
      <c r="C45" s="4" t="s">
        <v>172</v>
      </c>
      <c r="D45" s="18" t="s">
        <v>113</v>
      </c>
      <c r="E45" s="18">
        <v>200</v>
      </c>
      <c r="F45" s="18">
        <v>7</v>
      </c>
      <c r="G45" s="31">
        <v>5</v>
      </c>
      <c r="H45" s="18">
        <f t="shared" si="0"/>
        <v>0.35</v>
      </c>
      <c r="I45" s="18">
        <f t="shared" si="1"/>
        <v>7.35</v>
      </c>
      <c r="J45" s="31">
        <f t="shared" si="2"/>
        <v>1400</v>
      </c>
      <c r="K45" s="31">
        <f t="shared" si="3"/>
        <v>1470</v>
      </c>
    </row>
    <row r="46" spans="2:11" ht="25.5">
      <c r="B46" s="19">
        <v>38</v>
      </c>
      <c r="C46" s="4" t="s">
        <v>173</v>
      </c>
      <c r="D46" s="18" t="s">
        <v>113</v>
      </c>
      <c r="E46" s="18">
        <v>350</v>
      </c>
      <c r="F46" s="18">
        <v>7</v>
      </c>
      <c r="G46" s="31">
        <v>5</v>
      </c>
      <c r="H46" s="18">
        <f t="shared" si="0"/>
        <v>0.35</v>
      </c>
      <c r="I46" s="18">
        <f t="shared" si="1"/>
        <v>7.35</v>
      </c>
      <c r="J46" s="31">
        <f t="shared" si="2"/>
        <v>2450</v>
      </c>
      <c r="K46" s="31">
        <f t="shared" si="3"/>
        <v>2572.5</v>
      </c>
    </row>
    <row r="47" spans="2:11" ht="25.5">
      <c r="B47" s="19">
        <v>39</v>
      </c>
      <c r="C47" s="4" t="s">
        <v>174</v>
      </c>
      <c r="D47" s="18" t="s">
        <v>113</v>
      </c>
      <c r="E47" s="18">
        <v>520</v>
      </c>
      <c r="F47" s="18">
        <v>10</v>
      </c>
      <c r="G47" s="31">
        <v>5</v>
      </c>
      <c r="H47" s="18">
        <f t="shared" si="0"/>
        <v>0.5</v>
      </c>
      <c r="I47" s="18">
        <f t="shared" si="1"/>
        <v>10.5</v>
      </c>
      <c r="J47" s="31">
        <f t="shared" si="2"/>
        <v>5200</v>
      </c>
      <c r="K47" s="31">
        <f t="shared" si="3"/>
        <v>5460</v>
      </c>
    </row>
    <row r="48" spans="2:11" ht="25.5">
      <c r="B48" s="19">
        <v>40</v>
      </c>
      <c r="C48" s="4" t="s">
        <v>175</v>
      </c>
      <c r="D48" s="18" t="s">
        <v>113</v>
      </c>
      <c r="E48" s="18">
        <v>100</v>
      </c>
      <c r="F48" s="18">
        <v>10</v>
      </c>
      <c r="G48" s="31">
        <v>5</v>
      </c>
      <c r="H48" s="18">
        <f t="shared" si="0"/>
        <v>0.5</v>
      </c>
      <c r="I48" s="18">
        <f t="shared" si="1"/>
        <v>10.5</v>
      </c>
      <c r="J48" s="31">
        <f t="shared" si="2"/>
        <v>1000</v>
      </c>
      <c r="K48" s="31">
        <f t="shared" si="3"/>
        <v>1050</v>
      </c>
    </row>
    <row r="49" spans="2:11" ht="25.5">
      <c r="B49" s="19">
        <v>41</v>
      </c>
      <c r="C49" s="4" t="s">
        <v>176</v>
      </c>
      <c r="D49" s="18" t="s">
        <v>113</v>
      </c>
      <c r="E49" s="18">
        <v>110</v>
      </c>
      <c r="F49" s="18">
        <v>11</v>
      </c>
      <c r="G49" s="31">
        <v>5</v>
      </c>
      <c r="H49" s="18">
        <f t="shared" si="0"/>
        <v>0.55</v>
      </c>
      <c r="I49" s="18">
        <f t="shared" si="1"/>
        <v>11.55</v>
      </c>
      <c r="J49" s="31">
        <f t="shared" si="2"/>
        <v>1210</v>
      </c>
      <c r="K49" s="31">
        <f t="shared" si="3"/>
        <v>1270.5</v>
      </c>
    </row>
    <row r="50" spans="2:11" ht="25.5">
      <c r="B50" s="19">
        <v>42</v>
      </c>
      <c r="C50" s="4" t="s">
        <v>177</v>
      </c>
      <c r="D50" s="18" t="s">
        <v>113</v>
      </c>
      <c r="E50" s="18">
        <v>170</v>
      </c>
      <c r="F50" s="18">
        <v>8</v>
      </c>
      <c r="G50" s="31">
        <v>5</v>
      </c>
      <c r="H50" s="18">
        <f t="shared" si="0"/>
        <v>0.4</v>
      </c>
      <c r="I50" s="18">
        <f t="shared" si="1"/>
        <v>8.4</v>
      </c>
      <c r="J50" s="31">
        <f t="shared" si="2"/>
        <v>1360</v>
      </c>
      <c r="K50" s="31">
        <f t="shared" si="3"/>
        <v>1428</v>
      </c>
    </row>
    <row r="51" spans="2:11" ht="25.5">
      <c r="B51" s="19">
        <v>43</v>
      </c>
      <c r="C51" s="4" t="s">
        <v>178</v>
      </c>
      <c r="D51" s="18" t="s">
        <v>113</v>
      </c>
      <c r="E51" s="18">
        <v>60</v>
      </c>
      <c r="F51" s="18">
        <v>12</v>
      </c>
      <c r="G51" s="31">
        <v>5</v>
      </c>
      <c r="H51" s="18">
        <f t="shared" si="0"/>
        <v>0.6</v>
      </c>
      <c r="I51" s="18">
        <f t="shared" si="1"/>
        <v>12.6</v>
      </c>
      <c r="J51" s="31">
        <f t="shared" si="2"/>
        <v>720</v>
      </c>
      <c r="K51" s="31">
        <f t="shared" si="3"/>
        <v>756</v>
      </c>
    </row>
    <row r="52" spans="8:11" ht="18">
      <c r="H52" s="36" t="s">
        <v>90</v>
      </c>
      <c r="I52" s="36"/>
      <c r="J52" s="37">
        <f>SUM(J9:J51)</f>
        <v>70205</v>
      </c>
      <c r="K52" s="38">
        <f>SUM(K9:K51)</f>
        <v>73724.70000000001</v>
      </c>
    </row>
    <row r="59" spans="3:8" ht="12.75">
      <c r="C59" t="s">
        <v>282</v>
      </c>
      <c r="H59" t="s">
        <v>280</v>
      </c>
    </row>
    <row r="60" ht="12.75">
      <c r="D60" t="s">
        <v>283</v>
      </c>
    </row>
    <row r="62" ht="12.75">
      <c r="H62" t="s">
        <v>281</v>
      </c>
    </row>
    <row r="63" ht="12.75">
      <c r="I63" t="s">
        <v>284</v>
      </c>
    </row>
  </sheetData>
  <sheetProtection/>
  <mergeCells count="2">
    <mergeCell ref="B7:D7"/>
    <mergeCell ref="B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Dom</cp:lastModifiedBy>
  <cp:lastPrinted>2020-09-03T09:42:02Z</cp:lastPrinted>
  <dcterms:created xsi:type="dcterms:W3CDTF">2020-08-28T05:14:04Z</dcterms:created>
  <dcterms:modified xsi:type="dcterms:W3CDTF">2020-10-31T17:42:38Z</dcterms:modified>
  <cp:category/>
  <cp:version/>
  <cp:contentType/>
  <cp:contentStatus/>
</cp:coreProperties>
</file>