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79" activeTab="0"/>
  </bookViews>
  <sheets>
    <sheet name="TER bez zer" sheetId="1" r:id="rId1"/>
    <sheet name="TER" sheetId="2" r:id="rId2"/>
  </sheets>
  <definedNames>
    <definedName name="Excel_BuiltIn_Print_Area_1" localSheetId="1">'TER'!$A$2:$D$86</definedName>
    <definedName name="Excel_BuiltIn_Print_Area_1">#REF!</definedName>
    <definedName name="Excel_BuiltIn_Print_Area_11" localSheetId="1">'TER'!$A$2:$D$82</definedName>
    <definedName name="Excel_BuiltIn_Print_Area_11">#REF!</definedName>
    <definedName name="Excel_BuiltIn_Print_Area_1_1" localSheetId="1">'TER'!$A$2:$D$150</definedName>
    <definedName name="Excel_BuiltIn_Print_Area_1_1">#REF!</definedName>
    <definedName name="Excel_BuiltIn_Print_Area_1_11" localSheetId="1">'TER'!$A$2:$D$135</definedName>
    <definedName name="Excel_BuiltIn_Print_Area_1_11">#REF!</definedName>
    <definedName name="Excel_BuiltIn_Print_Area_1_1_1" localSheetId="1">'TER'!$A$2:$D$131</definedName>
    <definedName name="Excel_BuiltIn_Print_Area_1_1_1">#REF!</definedName>
    <definedName name="Excel_BuiltIn_Print_Area_1_1_11" localSheetId="1">'TER'!$A$2:$D$108</definedName>
    <definedName name="Excel_BuiltIn_Print_Area_1_1_11">#REF!</definedName>
    <definedName name="Excel_BuiltIn_Print_Area_1_1_1_1" localSheetId="1">'TER'!$A$2:$D$100</definedName>
    <definedName name="Excel_BuiltIn_Print_Area_1_1_1_1">#REF!</definedName>
    <definedName name="Excel_BuiltIn_Print_Area_1_1_1_1_1" localSheetId="1">'TER'!$A$2:$D$90</definedName>
    <definedName name="Excel_BuiltIn_Print_Area_1_1_1_1_1">#REF!</definedName>
    <definedName name="Excel_BuiltIn_Print_Area_1_1_1_1_11" localSheetId="1">'TER'!$A$2:$D$86</definedName>
    <definedName name="Excel_BuiltIn_Print_Area_1_1_1_1_11">#REF!</definedName>
    <definedName name="Excel_BuiltIn_Print_Area_1_1_1_1_1_1" localSheetId="1">'TER'!$A$2:$D$86</definedName>
    <definedName name="Excel_BuiltIn_Print_Area_1_1_1_1_1_1">#REF!</definedName>
    <definedName name="Excel_BuiltIn_Print_Area_1_1_1_1_1_11" localSheetId="1">'TER'!$A$2:$D$81</definedName>
    <definedName name="Excel_BuiltIn_Print_Area_1_1_1_1_1_11">#REF!</definedName>
    <definedName name="Excel_BuiltIn_Print_Area_1_1_1_1_1_1_1" localSheetId="1">'TER'!$A$2:$D$85</definedName>
    <definedName name="Excel_BuiltIn_Print_Area_1_1_1_1_1_1_1">#REF!</definedName>
    <definedName name="Excel_BuiltIn_Print_Area_1_1_1_1_1_1_1_1" localSheetId="1">'TER'!$A$2:$D$84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1">'TER'!$A$2:$D$86</definedName>
    <definedName name="Excel_BuiltIn_Print_Area_2_1">#REF!</definedName>
    <definedName name="Excel_BuiltIn_Print_Area_2_1_1" localSheetId="1">'TER'!$A$2:$D$94</definedName>
    <definedName name="Excel_BuiltIn_Print_Area_2_1_1">#REF!</definedName>
    <definedName name="Excel_BuiltIn_Print_Area_2_1_1_1" localSheetId="1">'TER'!$A$2:$D$86</definedName>
    <definedName name="Excel_BuiltIn_Print_Area_2_1_1_1">#REF!</definedName>
    <definedName name="Excel_BuiltIn_Print_Area_2_1_1_1_1" localSheetId="1">'TER'!$A$2:$D$86</definedName>
    <definedName name="Excel_BuiltIn_Print_Area_2_1_1_1_1">#REF!</definedName>
    <definedName name="Excel_BuiltIn_Print_Area_2_1_1_1_1_1" localSheetId="1">'TER'!$A$2:$D$86</definedName>
    <definedName name="Excel_BuiltIn_Print_Area_2_1_1_1_1_1">#REF!</definedName>
    <definedName name="Excel_BuiltIn_Print_Area_2_1_1_1_1_1_1_1" localSheetId="1">'TER'!$A$2:$D$84</definedName>
    <definedName name="Excel_BuiltIn_Print_Area_2_1_1_1_1_1_1_1">#REF!</definedName>
    <definedName name="Excel_BuiltIn_Print_Area_2_1_1_1_1_1_1_1_1" localSheetId="1">'TER'!$A$2:$D$86</definedName>
    <definedName name="Excel_BuiltIn_Print_Area_2_1_1_1_1_1_1_1_1">#REF!</definedName>
    <definedName name="Excel_BuiltIn_Print_Area_2_1_1_1_1_1_1_1_1_1" localSheetId="1">'TER'!$A$2:$D$86</definedName>
    <definedName name="Excel_BuiltIn_Print_Area_2_1_1_1_1_1_1_1_1_1">#REF!</definedName>
    <definedName name="Excel_BuiltIn_Print_Area_2_1_1_1_1_1_1_1_1_1_1" localSheetId="1">'TER'!$A$2:$D$86</definedName>
    <definedName name="Excel_BuiltIn_Print_Area_2_1_1_1_1_1_1_1_1_1_1">#REF!</definedName>
    <definedName name="Excel_BuiltIn_Print_Area_2_1_1_1_1_1_1_1_1_1_1_1" localSheetId="1">'TER'!$A$2:$D$81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1">'TER'!$A$2:$G$84</definedName>
    <definedName name="_xlnm.Print_Area" localSheetId="0">'TER bez zer'!$A$1:$G$84</definedName>
    <definedName name="Z_D3AC4601_A7CA_463E_92E7_9E1048DF6216_.wvu.PrintArea" localSheetId="1" hidden="1">'TER'!$A$2:$D$81</definedName>
  </definedNames>
  <calcPr fullCalcOnLoad="1"/>
</workbook>
</file>

<file path=xl/sharedStrings.xml><?xml version="1.0" encoding="utf-8"?>
<sst xmlns="http://schemas.openxmlformats.org/spreadsheetml/2006/main" count="762" uniqueCount="136">
  <si>
    <t>Lp.</t>
  </si>
  <si>
    <t>Pozycja wg 
specyfikacji</t>
  </si>
  <si>
    <t>Wyszczególnienie elementów
 rozliczeniowych</t>
  </si>
  <si>
    <t>x</t>
  </si>
  <si>
    <t>*</t>
  </si>
  <si>
    <t xml:space="preserve">Odtworzenie trasy i punktów wysokościowych </t>
  </si>
  <si>
    <t>km</t>
  </si>
  <si>
    <t>szt.</t>
  </si>
  <si>
    <t>m</t>
  </si>
  <si>
    <t>Krawężniki betonowe</t>
  </si>
  <si>
    <t xml:space="preserve">Oczyszczenie i skropienie warstw konstrukcyjnych </t>
  </si>
  <si>
    <t>Skropienie warstw bitumicznych</t>
  </si>
  <si>
    <t>Cena jednostkowa 
[zł]</t>
  </si>
  <si>
    <t>Wartość 
[zł]</t>
  </si>
  <si>
    <t>Nawierzchnia z betonu asfaltowego - w.ścieralna</t>
  </si>
  <si>
    <t>kwota netto [zł]</t>
  </si>
  <si>
    <t>kwota brutto [zł]</t>
  </si>
  <si>
    <t>D-05.03.11</t>
  </si>
  <si>
    <t>VAT 23% [zł]</t>
  </si>
  <si>
    <t xml:space="preserve">ROBOTY PRZYGOTOWAWCZE </t>
  </si>
  <si>
    <t>NAWIERZCHNIE</t>
  </si>
  <si>
    <t>ELEMENTY ULIC</t>
  </si>
  <si>
    <t xml:space="preserve">Rozbiórka elementów dróg  </t>
  </si>
  <si>
    <t>Jednostka                            nazwa                ilość</t>
  </si>
  <si>
    <t xml:space="preserve">Roboty pomiarowe na drogach </t>
  </si>
  <si>
    <t xml:space="preserve">Nawierzchnia z betonu asfaltowego - w.wiążąca </t>
  </si>
  <si>
    <t>Regulacja pionowa lub przebudowa studzienek kanalizacyjnych</t>
  </si>
  <si>
    <t xml:space="preserve">Regulacja pionowa studzienek dla zaworów gazowych, wodociągowych </t>
  </si>
  <si>
    <t>Rozebranie krawężników betonowych wraz z ławami betonowymi (z odwozem)</t>
  </si>
  <si>
    <t>TABELA ELEMENTÓW ROZLICZENIOWYCH</t>
  </si>
  <si>
    <t>Regulacja pionowa kratek ściekowych</t>
  </si>
  <si>
    <t xml:space="preserve">Wykonanie warstwy ścieralnej z mieszanki mastyksowo - grysowej SMA 11, grubość warstwy po zagęszczeniu 5 cm </t>
  </si>
  <si>
    <t xml:space="preserve">Wykonanie frezowania nawierzchni asfaltowych na zimno, grubość frezowania 10 cm </t>
  </si>
  <si>
    <t>Zdjęcie warstwy humusu (ziemii urodzajnej) lub darniny</t>
  </si>
  <si>
    <t>Rozebranie nawierzchni z kostki brukowej betonowej, ułożonej na podsypce cementowo-piaskowej</t>
  </si>
  <si>
    <t>ROBOTY WYKOŃCZENIOWE</t>
  </si>
  <si>
    <t>Umocnienie powierzchniowe skarp, rowów , ścieków i terenów zielonych</t>
  </si>
  <si>
    <t>Humusowanie  z obsianiem trawą - warstwa hum.  grub.  10 cm - humus z dowozu</t>
  </si>
  <si>
    <t>Rozebranie podbudowy z betonu, gr. podbudowy 15 cm</t>
  </si>
  <si>
    <t>Rozebranie nawierzchni z płyt betonowych 50x50x7, ułożonej na podsypce piaskowej</t>
  </si>
  <si>
    <t>Rozebranie nawierzchni zjazdów</t>
  </si>
  <si>
    <t>Rozebranie zatok postojowych</t>
  </si>
  <si>
    <t>Rozebranie murków z bloczków betonowych wraz z fundamentem</t>
  </si>
  <si>
    <t>Ustawienie krawężników betonowych zwykłych 15x30 cm na ławie z oporem z betonu C12/15 - h=+12 cm,</t>
  </si>
  <si>
    <t>Ustawienie krawężników betonowych zwykłych 15x30 cm na ławie z oporem - łuki o promieniu 1m</t>
  </si>
  <si>
    <t>Ustawienie krawężników 22x15 - 4 cm na ławie betonowej z oporem z krawężnikami skośnymi</t>
  </si>
  <si>
    <t>Ustawienie krawężników 22x15 - 1 cm na ławie betonowej z oporem z krawężnikami skośnymi</t>
  </si>
  <si>
    <t>mg</t>
  </si>
  <si>
    <t>Profilowanie istniejącej podbudowy z pozostawionego destruktu asfaltowego</t>
  </si>
  <si>
    <t>Ułożenie przepustu z rur fi 110</t>
  </si>
  <si>
    <t>Wykonanie przewiertu z rur fi 110</t>
  </si>
  <si>
    <t xml:space="preserve">Wykonanie warstwy wiążącej z AC16W 50/70  gr. 5 cm </t>
  </si>
  <si>
    <t>Rozbiórka podbudów</t>
  </si>
  <si>
    <t>Rozebranie nawierzchni drogowych</t>
  </si>
  <si>
    <t>Rozebranie elementów betonowych lub kamiennych</t>
  </si>
  <si>
    <t>Rozebranie obrzeży betonowych</t>
  </si>
  <si>
    <t>ODWODNIENIE KORPUSU DROGOWEGO</t>
  </si>
  <si>
    <t>Podbudwa z kruszywa naturalnego stabilizowanego mechanicznie</t>
  </si>
  <si>
    <t>PODBUDOWA I PODŁOŻE Z GRUNTÓW I KRUSZYW - ULEPSZONYCH</t>
  </si>
  <si>
    <t>Wykonanie podbudowy z gruntu stabilizowanego cementem , w wytwurni, grubość warstwy 10cm</t>
  </si>
  <si>
    <t>Podbudowa z betonu cementowego</t>
  </si>
  <si>
    <t>PODBUDOWA Z BETONU CEMENTOWEGO</t>
  </si>
  <si>
    <t>CHODNIKI</t>
  </si>
  <si>
    <t>Chodniki z brukowej kostki betonowej</t>
  </si>
  <si>
    <t>Wykonanie chodników z kostki brukowej betonowej o gr. 8cm, szarej, na podsypce cementowo-piaskowej, spoiny wypełnione piaskiem</t>
  </si>
  <si>
    <t>OBRZEŻA</t>
  </si>
  <si>
    <t>Obrzeża betonowe</t>
  </si>
  <si>
    <t>Ustawienie obrzeży betonowych o wymiarach 8x30cm na podsypce cementowo-piaskowej, spoiny wypełnone zaprawą cementową</t>
  </si>
  <si>
    <t>h</t>
  </si>
  <si>
    <t>USUWANIE DRZEW, KRZEWÓW, HUMUSU ORAZ ROBOTY ROZBIÓRKOWE</t>
  </si>
  <si>
    <t>Usunięcie lub ochrona drzew i krzewów</t>
  </si>
  <si>
    <t>Frezowanie nawierzchni asfaltowych na zimno</t>
  </si>
  <si>
    <t>Regulacja elementów urządzeń podziemnych</t>
  </si>
  <si>
    <r>
      <t xml:space="preserve">Karczowanie krzaków i poszycia  wraz z wywiezieniem i paleniem pozostałości </t>
    </r>
    <r>
      <rPr>
        <b/>
        <sz val="8"/>
        <rFont val="Calibri"/>
        <family val="2"/>
      </rPr>
      <t>- usuwanie krzewów</t>
    </r>
  </si>
  <si>
    <r>
      <t xml:space="preserve">Karczowanie krzaków i poszycia  wraz z wywiezieniem i paleniem pozostałości </t>
    </r>
    <r>
      <rPr>
        <b/>
        <sz val="8"/>
        <rFont val="Calibri"/>
        <family val="2"/>
      </rPr>
      <t>- usuwanie żywopłotu</t>
    </r>
  </si>
  <si>
    <r>
      <t xml:space="preserve">Zdjęcie warstwy urodzajnej (humusu) o grub. warstwy do 20 cm z wywiezieniem na odkład </t>
    </r>
    <r>
      <rPr>
        <b/>
        <sz val="8"/>
        <rFont val="Calibri"/>
        <family val="2"/>
      </rPr>
      <t>- wykonanie robót ziemnych w rejonie budynku 65-67</t>
    </r>
  </si>
  <si>
    <r>
      <t>m</t>
    </r>
    <r>
      <rPr>
        <vertAlign val="superscript"/>
        <sz val="8"/>
        <rFont val="Calibri"/>
        <family val="2"/>
      </rPr>
      <t>3</t>
    </r>
  </si>
  <si>
    <r>
      <t>m</t>
    </r>
    <r>
      <rPr>
        <vertAlign val="superscript"/>
        <sz val="8"/>
        <rFont val="Calibri"/>
        <family val="2"/>
      </rPr>
      <t>2</t>
    </r>
  </si>
  <si>
    <r>
      <t xml:space="preserve">Wykonanie podbudowy z betonu cementowego, betonu C8/10 (B-10), brubość warstwy po zagęszczeniu 10cm - </t>
    </r>
    <r>
      <rPr>
        <b/>
        <sz val="8"/>
        <rFont val="Calibri"/>
        <family val="2"/>
      </rPr>
      <t>Wykonanie podbudowy z chudego betonu R</t>
    </r>
    <r>
      <rPr>
        <b/>
        <vertAlign val="subscript"/>
        <sz val="8"/>
        <rFont val="Calibri"/>
        <family val="2"/>
      </rPr>
      <t>28</t>
    </r>
    <r>
      <rPr>
        <b/>
        <sz val="8"/>
        <rFont val="Calibri"/>
        <family val="2"/>
      </rPr>
      <t>=6-9MPa, gr. 10cm</t>
    </r>
  </si>
  <si>
    <r>
      <t xml:space="preserve">Wykonanie podbudowy z betonu cementowego, betonu C8/10 (B-10), brubość warstwy po zagęszczeniu 20cm - </t>
    </r>
    <r>
      <rPr>
        <b/>
        <sz val="8"/>
        <rFont val="Calibri"/>
        <family val="2"/>
      </rPr>
      <t>Wykonanie podbudowy z chudego betonu R</t>
    </r>
    <r>
      <rPr>
        <b/>
        <vertAlign val="subscript"/>
        <sz val="8"/>
        <rFont val="Calibri"/>
        <family val="2"/>
      </rPr>
      <t>28</t>
    </r>
    <r>
      <rPr>
        <b/>
        <sz val="8"/>
        <rFont val="Calibri"/>
        <family val="2"/>
      </rPr>
      <t>=6-9MPa, gr. 20cm</t>
    </r>
  </si>
  <si>
    <t>D-01.01.01</t>
  </si>
  <si>
    <t>D-01.02.00</t>
  </si>
  <si>
    <t>D-01.02.01</t>
  </si>
  <si>
    <t>D-01.02.02</t>
  </si>
  <si>
    <t>D-01.02.04</t>
  </si>
  <si>
    <t>D-03.00.00</t>
  </si>
  <si>
    <t>D-03.01.00</t>
  </si>
  <si>
    <t>D-03.04.01</t>
  </si>
  <si>
    <t>D-04.03.01</t>
  </si>
  <si>
    <t>D-04.05.00</t>
  </si>
  <si>
    <t>D-04.05.01</t>
  </si>
  <si>
    <t>D-04.06.00</t>
  </si>
  <si>
    <t>D-04.06.02</t>
  </si>
  <si>
    <t>D-05.00.00</t>
  </si>
  <si>
    <t>D-05.03.05</t>
  </si>
  <si>
    <t>D-05.03.13</t>
  </si>
  <si>
    <t>D-08.01.01</t>
  </si>
  <si>
    <t>D-06.00.00</t>
  </si>
  <si>
    <t>D-06.01.01</t>
  </si>
  <si>
    <t>D-08.00.00</t>
  </si>
  <si>
    <t>D-08.02.00</t>
  </si>
  <si>
    <t>D-08.02.02</t>
  </si>
  <si>
    <t>D-08.03.00</t>
  </si>
  <si>
    <t>D-08.03.01</t>
  </si>
  <si>
    <t>D-04.00.00</t>
  </si>
  <si>
    <t>PODBUDOWY</t>
  </si>
  <si>
    <t>D-04.01.00</t>
  </si>
  <si>
    <r>
      <t>Koryto wykonywane mechanicznie wraz zprofilowaniem i zagęszczeniem podłoża</t>
    </r>
    <r>
      <rPr>
        <b/>
        <sz val="8"/>
        <rFont val="Calibri"/>
        <family val="2"/>
      </rPr>
      <t xml:space="preserve"> - wykonanie koryta pod zatoki postojowe</t>
    </r>
  </si>
  <si>
    <t>D-04.01.01</t>
  </si>
  <si>
    <t>D-03.06.01</t>
  </si>
  <si>
    <t>D-04.04.00</t>
  </si>
  <si>
    <t>PODBUDOWA Z KRUSZYWA STABILIZOWANEGO MECHANICZNIE</t>
  </si>
  <si>
    <t>D-04.04.01</t>
  </si>
  <si>
    <t>Podbudowa z kruszywa łamanego stabilizowanego mechanicznie</t>
  </si>
  <si>
    <t>Wyrównanie istniejącej podbudowy po sfrezowaniu, kruszywem łamanym stabilizowanym mechanicznie</t>
  </si>
  <si>
    <r>
      <t xml:space="preserve">Wykonanie podbudowy z betonu cementowego, betonu C8/10 (B-10), brubość warstwy po zagęszczeniu 10cm - </t>
    </r>
    <r>
      <rPr>
        <b/>
        <sz val="8"/>
        <rFont val="Calibri"/>
        <family val="2"/>
      </rPr>
      <t>Wykonanie podbudowy z chudego betonu R</t>
    </r>
    <r>
      <rPr>
        <b/>
        <vertAlign val="subscript"/>
        <sz val="8"/>
        <rFont val="Calibri"/>
        <family val="2"/>
      </rPr>
      <t>28</t>
    </r>
    <r>
      <rPr>
        <b/>
        <sz val="8"/>
        <rFont val="Calibri"/>
        <family val="2"/>
      </rPr>
      <t>=6-9MPa, gr. 10cm, pod chodniki</t>
    </r>
  </si>
  <si>
    <t>D-05.03.23</t>
  </si>
  <si>
    <r>
      <t xml:space="preserve">Nawierzchnia z kostki brukowej betonowej szarej, o gr. 8 cm, na podsypce cementowo - piaskowej, spoiny wypełnione piaskiem </t>
    </r>
    <r>
      <rPr>
        <b/>
        <sz val="8"/>
        <rFont val="Calibri"/>
        <family val="2"/>
      </rPr>
      <t>-  Wykonanie nawierzchni zatok postojowych - (kostka betonowa - materiał zamawiającego)</t>
    </r>
  </si>
  <si>
    <t>Nawierzchnia z kostki brukowej betonowej</t>
  </si>
  <si>
    <r>
      <t>Nawierzchnia z kostki brukowej betonowej szarej, o gr. 8 cm, na podsypce cementowo - piaskowej, spoiny wypełnione piaskiem</t>
    </r>
    <r>
      <rPr>
        <b/>
        <sz val="8"/>
        <rFont val="Calibri"/>
        <family val="2"/>
      </rPr>
      <t xml:space="preserve"> -  Wykonanie nawierzchni zatok postojowych</t>
    </r>
  </si>
  <si>
    <t>Osłona kabli z rury dwudzielnej 160mm</t>
  </si>
  <si>
    <t>Przebudowa ul. Wróblewskiego</t>
  </si>
  <si>
    <t>D-01.01.00</t>
  </si>
  <si>
    <t>ROBOTY POMIAROWE</t>
  </si>
  <si>
    <t>D-08.01.00</t>
  </si>
  <si>
    <t>KRAWĘŻNIKI</t>
  </si>
  <si>
    <t>PRZEPUSTY</t>
  </si>
  <si>
    <t>KORYTOWANIE ORAZ PROFILOWANIE I ZAGĘSZCZENIE PODŁOŻA</t>
  </si>
  <si>
    <t>D-03.06.00</t>
  </si>
  <si>
    <t>REGULACJA ELEMENTÓW URZĄDZEŃ PODZIEMNYCH</t>
  </si>
  <si>
    <t>D-05.03.23a</t>
  </si>
  <si>
    <t>D-05.03.05b</t>
  </si>
  <si>
    <t>D-05.03.13a</t>
  </si>
  <si>
    <t>D-M-01.00.00</t>
  </si>
  <si>
    <t>Regulacja pionowa studzienek telefonicznych</t>
  </si>
  <si>
    <r>
      <t>Nawierzchnia z kostki brukowej betonowej szarej, o gr. 8 cm, na podsypce cementowo - piaskowej, spoiny wypełnione piaskiem</t>
    </r>
    <r>
      <rPr>
        <b/>
        <sz val="8"/>
        <rFont val="Calibri"/>
        <family val="2"/>
      </rPr>
      <t xml:space="preserve"> -  Wykonanie nawierzchni zjazdów z kostki kolor (kolor do uzgodnienia)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</si>
</sst>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.0"/>
    <numFmt numFmtId="166" formatCode="000"/>
    <numFmt numFmtId="167" formatCode="#,##0.0000"/>
    <numFmt numFmtId="168" formatCode="#,##0.000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vertAlign val="superscript"/>
      <sz val="8"/>
      <name val="Calibri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b/>
      <sz val="10"/>
      <name val="Calibri"/>
      <family val="2"/>
    </font>
    <font>
      <b/>
      <vertAlign val="subscript"/>
      <sz val="8"/>
      <name val="Calibri"/>
      <family val="2"/>
    </font>
    <font>
      <u val="single"/>
      <sz val="7"/>
      <color indexed="12"/>
      <name val="Arial CE"/>
      <family val="2"/>
    </font>
    <font>
      <u val="single"/>
      <sz val="7"/>
      <color indexed="2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4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2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4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14" borderId="0" applyNumberFormat="0" applyBorder="0" applyAlignment="0" applyProtection="0"/>
    <xf numFmtId="0" fontId="34" fillId="24" borderId="0" applyNumberFormat="0" applyBorder="0" applyAlignment="0" applyProtection="0"/>
    <xf numFmtId="0" fontId="3" fillId="16" borderId="0" applyNumberFormat="0" applyBorder="0" applyAlignment="0" applyProtection="0"/>
    <xf numFmtId="0" fontId="34" fillId="25" borderId="0" applyNumberFormat="0" applyBorder="0" applyAlignment="0" applyProtection="0"/>
    <xf numFmtId="0" fontId="3" fillId="22" borderId="0" applyNumberFormat="0" applyBorder="0" applyAlignment="0" applyProtection="0"/>
    <xf numFmtId="0" fontId="34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4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27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22" borderId="0" applyNumberFormat="0" applyBorder="0" applyAlignment="0" applyProtection="0"/>
    <xf numFmtId="0" fontId="34" fillId="36" borderId="0" applyNumberFormat="0" applyBorder="0" applyAlignment="0" applyProtection="0"/>
    <xf numFmtId="0" fontId="3" fillId="27" borderId="0" applyNumberFormat="0" applyBorder="0" applyAlignment="0" applyProtection="0"/>
    <xf numFmtId="0" fontId="34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1" applyNumberFormat="0" applyAlignment="0" applyProtection="0"/>
    <xf numFmtId="0" fontId="4" fillId="4" borderId="2" applyNumberFormat="0" applyAlignment="0" applyProtection="0"/>
    <xf numFmtId="0" fontId="36" fillId="40" borderId="3" applyNumberFormat="0" applyAlignment="0" applyProtection="0"/>
    <xf numFmtId="0" fontId="5" fillId="2" borderId="4" applyNumberFormat="0" applyAlignment="0" applyProtection="0"/>
    <xf numFmtId="0" fontId="6" fillId="41" borderId="0" applyNumberFormat="0" applyBorder="0" applyAlignment="0" applyProtection="0"/>
    <xf numFmtId="0" fontId="37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3" borderId="7" applyNumberFormat="0" applyAlignment="0" applyProtection="0"/>
    <xf numFmtId="0" fontId="8" fillId="44" borderId="8" applyNumberFormat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44" fillId="45" borderId="0" applyNumberFormat="0" applyBorder="0" applyAlignment="0" applyProtection="0"/>
    <xf numFmtId="0" fontId="45" fillId="40" borderId="1" applyNumberFormat="0" applyAlignment="0" applyProtection="0"/>
    <xf numFmtId="0" fontId="13" fillId="2" borderId="2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14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6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7" borderId="0" applyNumberFormat="0" applyBorder="0" applyAlignment="0" applyProtection="0"/>
    <xf numFmtId="0" fontId="51" fillId="48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19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167" fontId="21" fillId="0" borderId="1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2" fillId="49" borderId="22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 wrapText="1"/>
    </xf>
    <xf numFmtId="4" fontId="22" fillId="49" borderId="23" xfId="0" applyNumberFormat="1" applyFont="1" applyFill="1" applyBorder="1" applyAlignment="1">
      <alignment horizontal="center" vertical="center" wrapText="1"/>
    </xf>
    <xf numFmtId="4" fontId="22" fillId="49" borderId="2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4" fontId="24" fillId="0" borderId="25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4" fontId="24" fillId="0" borderId="26" xfId="0" applyNumberFormat="1" applyFont="1" applyBorder="1" applyAlignment="1">
      <alignment horizontal="right" vertical="center"/>
    </xf>
    <xf numFmtId="4" fontId="20" fillId="0" borderId="27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4" fontId="21" fillId="0" borderId="21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vertical="center"/>
    </xf>
    <xf numFmtId="0" fontId="20" fillId="50" borderId="29" xfId="0" applyFont="1" applyFill="1" applyBorder="1" applyAlignment="1">
      <alignment horizontal="center" vertical="center"/>
    </xf>
    <xf numFmtId="4" fontId="20" fillId="50" borderId="29" xfId="0" applyNumberFormat="1" applyFont="1" applyFill="1" applyBorder="1" applyAlignment="1">
      <alignment horizontal="center" vertical="center"/>
    </xf>
    <xf numFmtId="4" fontId="20" fillId="50" borderId="30" xfId="0" applyNumberFormat="1" applyFont="1" applyFill="1" applyBorder="1" applyAlignment="1">
      <alignment horizontal="center" vertical="center"/>
    </xf>
    <xf numFmtId="0" fontId="21" fillId="50" borderId="0" xfId="0" applyFont="1" applyFill="1" applyBorder="1" applyAlignment="1">
      <alignment/>
    </xf>
    <xf numFmtId="0" fontId="21" fillId="50" borderId="0" xfId="0" applyFont="1" applyFill="1" applyAlignment="1">
      <alignment/>
    </xf>
    <xf numFmtId="0" fontId="22" fillId="50" borderId="20" xfId="0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vertical="center" wrapText="1"/>
    </xf>
    <xf numFmtId="0" fontId="29" fillId="50" borderId="0" xfId="0" applyFont="1" applyFill="1" applyBorder="1" applyAlignment="1">
      <alignment/>
    </xf>
    <xf numFmtId="0" fontId="29" fillId="50" borderId="0" xfId="0" applyFont="1" applyFill="1" applyAlignment="1">
      <alignment/>
    </xf>
    <xf numFmtId="0" fontId="20" fillId="51" borderId="28" xfId="0" applyFont="1" applyFill="1" applyBorder="1" applyAlignment="1">
      <alignment horizontal="center" vertical="center"/>
    </xf>
    <xf numFmtId="0" fontId="20" fillId="51" borderId="29" xfId="0" applyFont="1" applyFill="1" applyBorder="1" applyAlignment="1">
      <alignment horizontal="center" vertical="center"/>
    </xf>
    <xf numFmtId="0" fontId="20" fillId="51" borderId="29" xfId="0" applyFont="1" applyFill="1" applyBorder="1" applyAlignment="1">
      <alignment vertical="center"/>
    </xf>
    <xf numFmtId="4" fontId="20" fillId="51" borderId="29" xfId="0" applyNumberFormat="1" applyFont="1" applyFill="1" applyBorder="1" applyAlignment="1">
      <alignment horizontal="center" vertical="center"/>
    </xf>
    <xf numFmtId="4" fontId="20" fillId="51" borderId="30" xfId="0" applyNumberFormat="1" applyFont="1" applyFill="1" applyBorder="1" applyAlignment="1">
      <alignment horizontal="center" vertical="center"/>
    </xf>
    <xf numFmtId="0" fontId="25" fillId="51" borderId="0" xfId="0" applyFont="1" applyFill="1" applyBorder="1" applyAlignment="1">
      <alignment/>
    </xf>
    <xf numFmtId="0" fontId="25" fillId="51" borderId="0" xfId="0" applyFont="1" applyFill="1" applyAlignment="1">
      <alignment/>
    </xf>
    <xf numFmtId="0" fontId="22" fillId="51" borderId="20" xfId="0" applyFont="1" applyFill="1" applyBorder="1" applyAlignment="1">
      <alignment horizontal="center" vertical="center"/>
    </xf>
    <xf numFmtId="0" fontId="22" fillId="51" borderId="19" xfId="0" applyFont="1" applyFill="1" applyBorder="1" applyAlignment="1">
      <alignment horizontal="center" vertical="center"/>
    </xf>
    <xf numFmtId="0" fontId="22" fillId="51" borderId="19" xfId="0" applyFont="1" applyFill="1" applyBorder="1" applyAlignment="1">
      <alignment vertical="center" wrapText="1"/>
    </xf>
    <xf numFmtId="0" fontId="29" fillId="51" borderId="0" xfId="0" applyFont="1" applyFill="1" applyBorder="1" applyAlignment="1">
      <alignment/>
    </xf>
    <xf numFmtId="0" fontId="29" fillId="51" borderId="0" xfId="0" applyFont="1" applyFill="1" applyAlignment="1">
      <alignment/>
    </xf>
    <xf numFmtId="0" fontId="20" fillId="51" borderId="19" xfId="0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vertical="center" wrapText="1"/>
    </xf>
    <xf numFmtId="0" fontId="20" fillId="51" borderId="0" xfId="0" applyFont="1" applyFill="1" applyBorder="1" applyAlignment="1">
      <alignment/>
    </xf>
    <xf numFmtId="0" fontId="20" fillId="51" borderId="0" xfId="0" applyFont="1" applyFill="1" applyAlignment="1">
      <alignment/>
    </xf>
    <xf numFmtId="0" fontId="20" fillId="51" borderId="20" xfId="0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vertical="center"/>
    </xf>
    <xf numFmtId="4" fontId="20" fillId="51" borderId="19" xfId="0" applyNumberFormat="1" applyFont="1" applyFill="1" applyBorder="1" applyAlignment="1">
      <alignment horizontal="center" vertical="center"/>
    </xf>
    <xf numFmtId="4" fontId="20" fillId="51" borderId="21" xfId="0" applyNumberFormat="1" applyFont="1" applyFill="1" applyBorder="1" applyAlignment="1">
      <alignment horizontal="center" vertical="center"/>
    </xf>
    <xf numFmtId="0" fontId="22" fillId="52" borderId="20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vertical="center" wrapText="1"/>
    </xf>
    <xf numFmtId="0" fontId="21" fillId="52" borderId="19" xfId="0" applyFont="1" applyFill="1" applyBorder="1" applyAlignment="1">
      <alignment horizontal="center" vertical="center"/>
    </xf>
    <xf numFmtId="4" fontId="21" fillId="52" borderId="19" xfId="0" applyNumberFormat="1" applyFont="1" applyFill="1" applyBorder="1" applyAlignment="1">
      <alignment horizontal="center" vertical="center"/>
    </xf>
    <xf numFmtId="4" fontId="21" fillId="52" borderId="21" xfId="0" applyNumberFormat="1" applyFont="1" applyFill="1" applyBorder="1" applyAlignment="1">
      <alignment horizontal="center" vertical="center"/>
    </xf>
    <xf numFmtId="0" fontId="25" fillId="52" borderId="0" xfId="0" applyFont="1" applyFill="1" applyBorder="1" applyAlignment="1">
      <alignment/>
    </xf>
    <xf numFmtId="0" fontId="25" fillId="52" borderId="0" xfId="0" applyFont="1" applyFill="1" applyAlignment="1">
      <alignment/>
    </xf>
    <xf numFmtId="0" fontId="29" fillId="52" borderId="0" xfId="0" applyFont="1" applyFill="1" applyBorder="1" applyAlignment="1">
      <alignment/>
    </xf>
    <xf numFmtId="0" fontId="29" fillId="52" borderId="0" xfId="0" applyFont="1" applyFill="1" applyAlignment="1">
      <alignment/>
    </xf>
    <xf numFmtId="0" fontId="22" fillId="52" borderId="19" xfId="0" applyFont="1" applyFill="1" applyBorder="1" applyAlignment="1">
      <alignment horizontal="center" vertical="center" wrapText="1"/>
    </xf>
    <xf numFmtId="4" fontId="22" fillId="52" borderId="19" xfId="0" applyNumberFormat="1" applyFont="1" applyFill="1" applyBorder="1" applyAlignment="1">
      <alignment horizontal="center" vertical="center"/>
    </xf>
    <xf numFmtId="4" fontId="22" fillId="52" borderId="21" xfId="0" applyNumberFormat="1" applyFont="1" applyFill="1" applyBorder="1" applyAlignment="1">
      <alignment horizontal="center" vertical="center"/>
    </xf>
    <xf numFmtId="0" fontId="22" fillId="53" borderId="20" xfId="0" applyFont="1" applyFill="1" applyBorder="1" applyAlignment="1">
      <alignment horizontal="center" vertical="center"/>
    </xf>
    <xf numFmtId="0" fontId="22" fillId="53" borderId="19" xfId="0" applyFont="1" applyFill="1" applyBorder="1" applyAlignment="1">
      <alignment horizontal="center" vertical="center"/>
    </xf>
    <xf numFmtId="0" fontId="22" fillId="53" borderId="19" xfId="0" applyFont="1" applyFill="1" applyBorder="1" applyAlignment="1">
      <alignment vertical="center" wrapText="1"/>
    </xf>
    <xf numFmtId="0" fontId="22" fillId="53" borderId="19" xfId="0" applyFont="1" applyFill="1" applyBorder="1" applyAlignment="1">
      <alignment horizontal="center" vertical="center" wrapText="1"/>
    </xf>
    <xf numFmtId="4" fontId="22" fillId="53" borderId="19" xfId="0" applyNumberFormat="1" applyFont="1" applyFill="1" applyBorder="1" applyAlignment="1">
      <alignment horizontal="center" vertical="center"/>
    </xf>
    <xf numFmtId="4" fontId="22" fillId="53" borderId="21" xfId="0" applyNumberFormat="1" applyFont="1" applyFill="1" applyBorder="1" applyAlignment="1">
      <alignment horizontal="center" vertical="center"/>
    </xf>
    <xf numFmtId="0" fontId="25" fillId="53" borderId="0" xfId="0" applyFont="1" applyFill="1" applyBorder="1" applyAlignment="1">
      <alignment/>
    </xf>
    <xf numFmtId="0" fontId="25" fillId="53" borderId="0" xfId="0" applyFont="1" applyFill="1" applyAlignment="1">
      <alignment/>
    </xf>
    <xf numFmtId="0" fontId="29" fillId="53" borderId="0" xfId="0" applyFont="1" applyFill="1" applyBorder="1" applyAlignment="1">
      <alignment/>
    </xf>
    <xf numFmtId="0" fontId="29" fillId="53" borderId="0" xfId="0" applyFont="1" applyFill="1" applyAlignment="1">
      <alignment/>
    </xf>
    <xf numFmtId="0" fontId="21" fillId="53" borderId="19" xfId="0" applyFont="1" applyFill="1" applyBorder="1" applyAlignment="1">
      <alignment horizontal="center" vertical="center"/>
    </xf>
    <xf numFmtId="4" fontId="21" fillId="53" borderId="19" xfId="0" applyNumberFormat="1" applyFont="1" applyFill="1" applyBorder="1" applyAlignment="1">
      <alignment horizontal="center" vertical="center"/>
    </xf>
    <xf numFmtId="4" fontId="21" fillId="53" borderId="21" xfId="0" applyNumberFormat="1" applyFont="1" applyFill="1" applyBorder="1" applyAlignment="1">
      <alignment horizontal="center" vertical="center"/>
    </xf>
    <xf numFmtId="0" fontId="21" fillId="50" borderId="19" xfId="0" applyFont="1" applyFill="1" applyBorder="1" applyAlignment="1">
      <alignment horizontal="center" vertical="center"/>
    </xf>
    <xf numFmtId="4" fontId="21" fillId="50" borderId="19" xfId="0" applyNumberFormat="1" applyFont="1" applyFill="1" applyBorder="1" applyAlignment="1">
      <alignment horizontal="center" vertical="center"/>
    </xf>
    <xf numFmtId="4" fontId="21" fillId="50" borderId="21" xfId="0" applyNumberFormat="1" applyFont="1" applyFill="1" applyBorder="1" applyAlignment="1">
      <alignment horizontal="center" vertical="center"/>
    </xf>
    <xf numFmtId="4" fontId="20" fillId="52" borderId="19" xfId="0" applyNumberFormat="1" applyFont="1" applyFill="1" applyBorder="1" applyAlignment="1">
      <alignment horizontal="center" vertical="center"/>
    </xf>
    <xf numFmtId="4" fontId="20" fillId="52" borderId="21" xfId="0" applyNumberFormat="1" applyFont="1" applyFill="1" applyBorder="1" applyAlignment="1">
      <alignment horizontal="center" vertical="center"/>
    </xf>
    <xf numFmtId="4" fontId="22" fillId="52" borderId="19" xfId="0" applyNumberFormat="1" applyFont="1" applyFill="1" applyBorder="1" applyAlignment="1">
      <alignment horizontal="right" vertical="center"/>
    </xf>
    <xf numFmtId="4" fontId="23" fillId="52" borderId="19" xfId="0" applyNumberFormat="1" applyFont="1" applyFill="1" applyBorder="1" applyAlignment="1">
      <alignment horizontal="right" vertical="center"/>
    </xf>
    <xf numFmtId="4" fontId="22" fillId="52" borderId="21" xfId="0" applyNumberFormat="1" applyFont="1" applyFill="1" applyBorder="1" applyAlignment="1">
      <alignment horizontal="right" vertical="center"/>
    </xf>
    <xf numFmtId="0" fontId="21" fillId="52" borderId="19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/>
    </xf>
    <xf numFmtId="0" fontId="20" fillId="50" borderId="31" xfId="0" applyFont="1" applyFill="1" applyBorder="1" applyAlignment="1">
      <alignment horizontal="center" vertical="center"/>
    </xf>
    <xf numFmtId="0" fontId="20" fillId="50" borderId="0" xfId="0" applyFont="1" applyFill="1" applyAlignment="1">
      <alignment/>
    </xf>
    <xf numFmtId="0" fontId="20" fillId="50" borderId="32" xfId="0" applyFont="1" applyFill="1" applyBorder="1" applyAlignment="1">
      <alignment horizontal="center" vertical="center"/>
    </xf>
    <xf numFmtId="4" fontId="20" fillId="50" borderId="32" xfId="0" applyNumberFormat="1" applyFont="1" applyFill="1" applyBorder="1" applyAlignment="1">
      <alignment horizontal="center" vertical="center"/>
    </xf>
    <xf numFmtId="4" fontId="20" fillId="50" borderId="33" xfId="0" applyNumberFormat="1" applyFont="1" applyFill="1" applyBorder="1" applyAlignment="1">
      <alignment horizontal="center" vertical="center"/>
    </xf>
    <xf numFmtId="0" fontId="20" fillId="52" borderId="34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/>
    </xf>
    <xf numFmtId="0" fontId="22" fillId="52" borderId="0" xfId="0" applyFont="1" applyFill="1" applyAlignment="1">
      <alignment/>
    </xf>
    <xf numFmtId="0" fontId="20" fillId="50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 wrapText="1"/>
    </xf>
    <xf numFmtId="4" fontId="20" fillId="50" borderId="19" xfId="0" applyNumberFormat="1" applyFont="1" applyFill="1" applyBorder="1" applyAlignment="1">
      <alignment horizontal="center" vertical="center"/>
    </xf>
    <xf numFmtId="4" fontId="20" fillId="50" borderId="21" xfId="0" applyNumberFormat="1" applyFont="1" applyFill="1" applyBorder="1" applyAlignment="1">
      <alignment horizontal="center" vertical="center"/>
    </xf>
    <xf numFmtId="0" fontId="25" fillId="50" borderId="0" xfId="0" applyFont="1" applyFill="1" applyAlignment="1">
      <alignment/>
    </xf>
    <xf numFmtId="4" fontId="22" fillId="50" borderId="19" xfId="0" applyNumberFormat="1" applyFont="1" applyFill="1" applyBorder="1" applyAlignment="1">
      <alignment horizontal="center" vertical="center"/>
    </xf>
    <xf numFmtId="4" fontId="22" fillId="50" borderId="21" xfId="0" applyNumberFormat="1" applyFont="1" applyFill="1" applyBorder="1" applyAlignment="1">
      <alignment horizontal="center" vertical="center"/>
    </xf>
    <xf numFmtId="4" fontId="25" fillId="0" borderId="35" xfId="0" applyNumberFormat="1" applyFont="1" applyBorder="1" applyAlignment="1">
      <alignment horizontal="right"/>
    </xf>
    <xf numFmtId="4" fontId="25" fillId="0" borderId="36" xfId="0" applyNumberFormat="1" applyFont="1" applyBorder="1" applyAlignment="1">
      <alignment horizontal="right"/>
    </xf>
    <xf numFmtId="4" fontId="25" fillId="0" borderId="37" xfId="0" applyNumberFormat="1" applyFont="1" applyBorder="1" applyAlignment="1">
      <alignment horizontal="right"/>
    </xf>
    <xf numFmtId="4" fontId="25" fillId="0" borderId="38" xfId="0" applyNumberFormat="1" applyFont="1" applyBorder="1" applyAlignment="1">
      <alignment horizontal="right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4" fontId="25" fillId="0" borderId="45" xfId="0" applyNumberFormat="1" applyFont="1" applyFill="1" applyBorder="1" applyAlignment="1">
      <alignment horizontal="right"/>
    </xf>
    <xf numFmtId="4" fontId="25" fillId="0" borderId="46" xfId="0" applyNumberFormat="1" applyFont="1" applyFill="1" applyBorder="1" applyAlignment="1">
      <alignment horizontal="right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Obliczenia" xfId="86"/>
    <cellStyle name="Obliczenia 2" xfId="87"/>
    <cellStyle name="Followed Hyperlink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view="pageBreakPreview" zoomScale="120" zoomScaleNormal="120" zoomScaleSheetLayoutView="120" zoomScalePageLayoutView="0" workbookViewId="0" topLeftCell="A33">
      <selection activeCell="E44" sqref="E44"/>
    </sheetView>
  </sheetViews>
  <sheetFormatPr defaultColWidth="9.00390625" defaultRowHeight="12.75"/>
  <cols>
    <col min="1" max="1" width="2.375" style="5" customWidth="1"/>
    <col min="2" max="2" width="9.625" style="15" customWidth="1"/>
    <col min="3" max="3" width="56.75390625" style="5" customWidth="1"/>
    <col min="4" max="4" width="3.125" style="5" customWidth="1"/>
    <col min="5" max="5" width="6.25390625" style="6" customWidth="1"/>
    <col min="6" max="6" width="12.00390625" style="6" customWidth="1"/>
    <col min="7" max="7" width="17.875" style="6" customWidth="1"/>
    <col min="8" max="8" width="11.625" style="5" bestFit="1" customWidth="1"/>
    <col min="9" max="16384" width="9.125" style="5" customWidth="1"/>
  </cols>
  <sheetData>
    <row r="1" ht="13.5" thickBot="1"/>
    <row r="2" spans="1:7" ht="24" customHeight="1">
      <c r="A2" s="122" t="s">
        <v>121</v>
      </c>
      <c r="B2" s="123"/>
      <c r="C2" s="123"/>
      <c r="D2" s="123"/>
      <c r="E2" s="123"/>
      <c r="F2" s="123"/>
      <c r="G2" s="124"/>
    </row>
    <row r="3" spans="1:7" ht="22.5" customHeight="1" thickBot="1">
      <c r="A3" s="125" t="s">
        <v>29</v>
      </c>
      <c r="B3" s="126"/>
      <c r="C3" s="126"/>
      <c r="D3" s="126"/>
      <c r="E3" s="126"/>
      <c r="F3" s="126"/>
      <c r="G3" s="127"/>
    </row>
    <row r="4" spans="1:7" ht="43.5" customHeight="1" thickBot="1">
      <c r="A4" s="16" t="s">
        <v>0</v>
      </c>
      <c r="B4" s="17" t="s">
        <v>1</v>
      </c>
      <c r="C4" s="17" t="s">
        <v>2</v>
      </c>
      <c r="D4" s="128" t="s">
        <v>23</v>
      </c>
      <c r="E4" s="128"/>
      <c r="F4" s="18" t="s">
        <v>12</v>
      </c>
      <c r="G4" s="19" t="s">
        <v>13</v>
      </c>
    </row>
    <row r="5" spans="1:8" s="53" customFormat="1" ht="12.75">
      <c r="A5" s="47" t="s">
        <v>3</v>
      </c>
      <c r="B5" s="48" t="s">
        <v>133</v>
      </c>
      <c r="C5" s="49" t="s">
        <v>19</v>
      </c>
      <c r="D5" s="48" t="s">
        <v>4</v>
      </c>
      <c r="E5" s="50" t="s">
        <v>4</v>
      </c>
      <c r="F5" s="50" t="s">
        <v>4</v>
      </c>
      <c r="G5" s="51" t="s">
        <v>4</v>
      </c>
      <c r="H5" s="52"/>
    </row>
    <row r="6" spans="1:8" s="41" customFormat="1" ht="12">
      <c r="A6" s="34"/>
      <c r="B6" s="35" t="s">
        <v>122</v>
      </c>
      <c r="C6" s="36" t="s">
        <v>123</v>
      </c>
      <c r="D6" s="37" t="s">
        <v>4</v>
      </c>
      <c r="E6" s="38" t="s">
        <v>4</v>
      </c>
      <c r="F6" s="38" t="s">
        <v>4</v>
      </c>
      <c r="G6" s="39" t="s">
        <v>4</v>
      </c>
      <c r="H6" s="40"/>
    </row>
    <row r="7" spans="1:8" s="74" customFormat="1" ht="12.75">
      <c r="A7" s="67" t="s">
        <v>3</v>
      </c>
      <c r="B7" s="68" t="s">
        <v>80</v>
      </c>
      <c r="C7" s="69" t="s">
        <v>5</v>
      </c>
      <c r="D7" s="70" t="s">
        <v>4</v>
      </c>
      <c r="E7" s="71" t="s">
        <v>4</v>
      </c>
      <c r="F7" s="71" t="s">
        <v>4</v>
      </c>
      <c r="G7" s="72" t="s">
        <v>4</v>
      </c>
      <c r="H7" s="73">
        <v>24</v>
      </c>
    </row>
    <row r="8" spans="1:8" ht="15" customHeight="1">
      <c r="A8" s="3">
        <v>1</v>
      </c>
      <c r="B8" s="1" t="s">
        <v>80</v>
      </c>
      <c r="C8" s="8" t="s">
        <v>24</v>
      </c>
      <c r="D8" s="1" t="s">
        <v>6</v>
      </c>
      <c r="E8" s="12">
        <v>1</v>
      </c>
      <c r="F8" s="12"/>
      <c r="G8" s="13"/>
      <c r="H8" s="20"/>
    </row>
    <row r="9" spans="1:8" s="46" customFormat="1" ht="12.75">
      <c r="A9" s="42" t="s">
        <v>3</v>
      </c>
      <c r="B9" s="43" t="s">
        <v>81</v>
      </c>
      <c r="C9" s="44" t="s">
        <v>69</v>
      </c>
      <c r="D9" s="37" t="s">
        <v>4</v>
      </c>
      <c r="E9" s="38" t="s">
        <v>4</v>
      </c>
      <c r="F9" s="38" t="s">
        <v>4</v>
      </c>
      <c r="G9" s="39" t="s">
        <v>4</v>
      </c>
      <c r="H9" s="45"/>
    </row>
    <row r="10" spans="1:8" s="76" customFormat="1" ht="12.75">
      <c r="A10" s="67" t="s">
        <v>3</v>
      </c>
      <c r="B10" s="68" t="s">
        <v>82</v>
      </c>
      <c r="C10" s="69" t="s">
        <v>70</v>
      </c>
      <c r="D10" s="70" t="s">
        <v>4</v>
      </c>
      <c r="E10" s="71" t="s">
        <v>4</v>
      </c>
      <c r="F10" s="71" t="s">
        <v>4</v>
      </c>
      <c r="G10" s="72" t="s">
        <v>4</v>
      </c>
      <c r="H10" s="75">
        <v>28</v>
      </c>
    </row>
    <row r="11" spans="1:8" s="22" customFormat="1" ht="22.5" customHeight="1">
      <c r="A11" s="3">
        <v>2</v>
      </c>
      <c r="B11" s="1" t="s">
        <v>82</v>
      </c>
      <c r="C11" s="8" t="s">
        <v>73</v>
      </c>
      <c r="D11" s="4" t="s">
        <v>68</v>
      </c>
      <c r="E11" s="14">
        <v>0.0013</v>
      </c>
      <c r="F11" s="12"/>
      <c r="G11" s="13"/>
      <c r="H11" s="21"/>
    </row>
    <row r="12" spans="1:8" s="22" customFormat="1" ht="22.5" customHeight="1">
      <c r="A12" s="3">
        <v>3</v>
      </c>
      <c r="B12" s="1" t="s">
        <v>82</v>
      </c>
      <c r="C12" s="8" t="s">
        <v>74</v>
      </c>
      <c r="D12" s="4" t="s">
        <v>68</v>
      </c>
      <c r="E12" s="14">
        <v>0.0067</v>
      </c>
      <c r="F12" s="12"/>
      <c r="G12" s="13"/>
      <c r="H12" s="21"/>
    </row>
    <row r="13" spans="1:8" s="74" customFormat="1" ht="12.75">
      <c r="A13" s="67" t="s">
        <v>3</v>
      </c>
      <c r="B13" s="68" t="s">
        <v>83</v>
      </c>
      <c r="C13" s="69" t="s">
        <v>33</v>
      </c>
      <c r="D13" s="70" t="s">
        <v>4</v>
      </c>
      <c r="E13" s="71" t="s">
        <v>4</v>
      </c>
      <c r="F13" s="71" t="s">
        <v>4</v>
      </c>
      <c r="G13" s="72" t="s">
        <v>4</v>
      </c>
      <c r="H13" s="73">
        <v>31</v>
      </c>
    </row>
    <row r="14" spans="1:8" ht="22.5" customHeight="1">
      <c r="A14" s="3">
        <v>4</v>
      </c>
      <c r="B14" s="1" t="s">
        <v>83</v>
      </c>
      <c r="C14" s="8" t="s">
        <v>75</v>
      </c>
      <c r="D14" s="4" t="s">
        <v>76</v>
      </c>
      <c r="E14" s="12">
        <v>34.15</v>
      </c>
      <c r="F14" s="12"/>
      <c r="G14" s="13"/>
      <c r="H14" s="20"/>
    </row>
    <row r="15" spans="1:8" s="74" customFormat="1" ht="12.75">
      <c r="A15" s="67" t="s">
        <v>3</v>
      </c>
      <c r="B15" s="68" t="s">
        <v>84</v>
      </c>
      <c r="C15" s="69" t="s">
        <v>22</v>
      </c>
      <c r="D15" s="77" t="s">
        <v>4</v>
      </c>
      <c r="E15" s="78" t="s">
        <v>4</v>
      </c>
      <c r="F15" s="77" t="s">
        <v>4</v>
      </c>
      <c r="G15" s="79" t="s">
        <v>4</v>
      </c>
      <c r="H15" s="73">
        <v>35</v>
      </c>
    </row>
    <row r="16" spans="1:8" s="87" customFormat="1" ht="12.75">
      <c r="A16" s="80" t="s">
        <v>3</v>
      </c>
      <c r="B16" s="81" t="s">
        <v>84</v>
      </c>
      <c r="C16" s="82" t="s">
        <v>52</v>
      </c>
      <c r="D16" s="83" t="s">
        <v>4</v>
      </c>
      <c r="E16" s="84" t="s">
        <v>4</v>
      </c>
      <c r="F16" s="83" t="s">
        <v>4</v>
      </c>
      <c r="G16" s="85" t="s">
        <v>4</v>
      </c>
      <c r="H16" s="86"/>
    </row>
    <row r="17" spans="1:8" s="22" customFormat="1" ht="15" customHeight="1">
      <c r="A17" s="3">
        <v>5</v>
      </c>
      <c r="B17" s="1" t="s">
        <v>84</v>
      </c>
      <c r="C17" s="8" t="s">
        <v>38</v>
      </c>
      <c r="D17" s="1" t="s">
        <v>8</v>
      </c>
      <c r="E17" s="12">
        <v>214</v>
      </c>
      <c r="F17" s="12"/>
      <c r="G17" s="13"/>
      <c r="H17" s="21"/>
    </row>
    <row r="18" spans="1:8" s="89" customFormat="1" ht="12.75">
      <c r="A18" s="80" t="s">
        <v>3</v>
      </c>
      <c r="B18" s="81" t="s">
        <v>84</v>
      </c>
      <c r="C18" s="82" t="s">
        <v>53</v>
      </c>
      <c r="D18" s="83" t="s">
        <v>4</v>
      </c>
      <c r="E18" s="84" t="s">
        <v>4</v>
      </c>
      <c r="F18" s="83" t="s">
        <v>4</v>
      </c>
      <c r="G18" s="85" t="s">
        <v>4</v>
      </c>
      <c r="H18" s="88"/>
    </row>
    <row r="19" spans="1:8" s="22" customFormat="1" ht="15" customHeight="1">
      <c r="A19" s="3">
        <v>6</v>
      </c>
      <c r="B19" s="1" t="s">
        <v>84</v>
      </c>
      <c r="C19" s="8" t="s">
        <v>40</v>
      </c>
      <c r="D19" s="4" t="s">
        <v>77</v>
      </c>
      <c r="E19" s="12">
        <f>353.3+33</f>
        <v>386.3</v>
      </c>
      <c r="F19" s="12"/>
      <c r="G19" s="13"/>
      <c r="H19" s="21"/>
    </row>
    <row r="20" spans="1:8" s="22" customFormat="1" ht="15" customHeight="1">
      <c r="A20" s="3">
        <v>7</v>
      </c>
      <c r="B20" s="1" t="s">
        <v>84</v>
      </c>
      <c r="C20" s="8" t="s">
        <v>41</v>
      </c>
      <c r="D20" s="4" t="s">
        <v>77</v>
      </c>
      <c r="E20" s="12">
        <v>387</v>
      </c>
      <c r="F20" s="12"/>
      <c r="G20" s="13"/>
      <c r="H20" s="21"/>
    </row>
    <row r="21" spans="1:8" s="22" customFormat="1" ht="22.5" customHeight="1">
      <c r="A21" s="3">
        <v>8</v>
      </c>
      <c r="B21" s="1" t="s">
        <v>84</v>
      </c>
      <c r="C21" s="8" t="s">
        <v>34</v>
      </c>
      <c r="D21" s="4" t="s">
        <v>77</v>
      </c>
      <c r="E21" s="12">
        <v>100</v>
      </c>
      <c r="F21" s="12"/>
      <c r="G21" s="13"/>
      <c r="H21" s="21"/>
    </row>
    <row r="22" spans="1:8" s="22" customFormat="1" ht="15" customHeight="1">
      <c r="A22" s="3">
        <v>9</v>
      </c>
      <c r="B22" s="1" t="s">
        <v>84</v>
      </c>
      <c r="C22" s="8" t="s">
        <v>39</v>
      </c>
      <c r="D22" s="4" t="s">
        <v>77</v>
      </c>
      <c r="E22" s="12">
        <f>5053.65-9</f>
        <v>5044.65</v>
      </c>
      <c r="F22" s="12"/>
      <c r="G22" s="13"/>
      <c r="H22" s="21"/>
    </row>
    <row r="23" spans="1:8" s="89" customFormat="1" ht="12.75">
      <c r="A23" s="80" t="s">
        <v>3</v>
      </c>
      <c r="B23" s="81" t="s">
        <v>84</v>
      </c>
      <c r="C23" s="82" t="s">
        <v>54</v>
      </c>
      <c r="D23" s="90" t="s">
        <v>4</v>
      </c>
      <c r="E23" s="91" t="s">
        <v>4</v>
      </c>
      <c r="F23" s="91" t="s">
        <v>4</v>
      </c>
      <c r="G23" s="92" t="s">
        <v>4</v>
      </c>
      <c r="H23" s="88"/>
    </row>
    <row r="24" spans="1:8" s="22" customFormat="1" ht="15" customHeight="1">
      <c r="A24" s="3">
        <v>10</v>
      </c>
      <c r="B24" s="1" t="s">
        <v>84</v>
      </c>
      <c r="C24" s="8" t="s">
        <v>28</v>
      </c>
      <c r="D24" s="1" t="s">
        <v>8</v>
      </c>
      <c r="E24" s="12">
        <v>1736</v>
      </c>
      <c r="F24" s="12"/>
      <c r="G24" s="13"/>
      <c r="H24" s="21"/>
    </row>
    <row r="25" spans="1:8" s="22" customFormat="1" ht="15" customHeight="1">
      <c r="A25" s="3">
        <v>11</v>
      </c>
      <c r="B25" s="1" t="s">
        <v>84</v>
      </c>
      <c r="C25" s="8" t="s">
        <v>55</v>
      </c>
      <c r="D25" s="1" t="s">
        <v>8</v>
      </c>
      <c r="E25" s="12">
        <v>3105</v>
      </c>
      <c r="F25" s="12"/>
      <c r="G25" s="13"/>
      <c r="H25" s="21"/>
    </row>
    <row r="26" spans="1:8" s="22" customFormat="1" ht="15" customHeight="1">
      <c r="A26" s="3">
        <v>12</v>
      </c>
      <c r="B26" s="1" t="s">
        <v>84</v>
      </c>
      <c r="C26" s="8" t="s">
        <v>42</v>
      </c>
      <c r="D26" s="1" t="s">
        <v>8</v>
      </c>
      <c r="E26" s="12">
        <v>68.3</v>
      </c>
      <c r="F26" s="12"/>
      <c r="G26" s="13"/>
      <c r="H26" s="21"/>
    </row>
    <row r="27" spans="1:8" s="58" customFormat="1" ht="12.75">
      <c r="A27" s="54" t="s">
        <v>3</v>
      </c>
      <c r="B27" s="55" t="s">
        <v>85</v>
      </c>
      <c r="C27" s="56" t="s">
        <v>56</v>
      </c>
      <c r="D27" s="48" t="s">
        <v>4</v>
      </c>
      <c r="E27" s="50" t="s">
        <v>4</v>
      </c>
      <c r="F27" s="50" t="s">
        <v>4</v>
      </c>
      <c r="G27" s="51" t="s">
        <v>4</v>
      </c>
      <c r="H27" s="57"/>
    </row>
    <row r="28" spans="1:8" s="46" customFormat="1" ht="12.75">
      <c r="A28" s="42" t="s">
        <v>3</v>
      </c>
      <c r="B28" s="43" t="s">
        <v>86</v>
      </c>
      <c r="C28" s="44" t="s">
        <v>126</v>
      </c>
      <c r="D28" s="93" t="s">
        <v>4</v>
      </c>
      <c r="E28" s="94" t="s">
        <v>4</v>
      </c>
      <c r="F28" s="94" t="s">
        <v>4</v>
      </c>
      <c r="G28" s="95" t="s">
        <v>4</v>
      </c>
      <c r="H28" s="45"/>
    </row>
    <row r="29" spans="1:8" s="22" customFormat="1" ht="15" customHeight="1">
      <c r="A29" s="3">
        <v>13</v>
      </c>
      <c r="B29" s="1" t="s">
        <v>86</v>
      </c>
      <c r="C29" s="8" t="s">
        <v>120</v>
      </c>
      <c r="D29" s="4" t="s">
        <v>8</v>
      </c>
      <c r="E29" s="12">
        <v>143</v>
      </c>
      <c r="F29" s="12"/>
      <c r="G29" s="13"/>
      <c r="H29" s="21"/>
    </row>
    <row r="30" spans="1:8" s="22" customFormat="1" ht="15" customHeight="1">
      <c r="A30" s="3">
        <v>14</v>
      </c>
      <c r="B30" s="1" t="s">
        <v>86</v>
      </c>
      <c r="C30" s="8" t="s">
        <v>49</v>
      </c>
      <c r="D30" s="4" t="s">
        <v>8</v>
      </c>
      <c r="E30" s="12">
        <v>142</v>
      </c>
      <c r="F30" s="12"/>
      <c r="G30" s="13"/>
      <c r="H30" s="21"/>
    </row>
    <row r="31" spans="1:8" s="22" customFormat="1" ht="15" customHeight="1">
      <c r="A31" s="3">
        <v>15</v>
      </c>
      <c r="B31" s="1" t="s">
        <v>87</v>
      </c>
      <c r="C31" s="8" t="s">
        <v>50</v>
      </c>
      <c r="D31" s="4" t="s">
        <v>8</v>
      </c>
      <c r="E31" s="12">
        <v>7</v>
      </c>
      <c r="F31" s="12"/>
      <c r="G31" s="13"/>
      <c r="H31" s="21"/>
    </row>
    <row r="32" spans="1:8" s="46" customFormat="1" ht="12.75">
      <c r="A32" s="42" t="s">
        <v>3</v>
      </c>
      <c r="B32" s="43" t="s">
        <v>128</v>
      </c>
      <c r="C32" s="44" t="s">
        <v>129</v>
      </c>
      <c r="D32" s="43" t="s">
        <v>4</v>
      </c>
      <c r="E32" s="116" t="s">
        <v>4</v>
      </c>
      <c r="F32" s="116" t="s">
        <v>4</v>
      </c>
      <c r="G32" s="117" t="s">
        <v>4</v>
      </c>
      <c r="H32" s="45"/>
    </row>
    <row r="33" spans="1:8" s="74" customFormat="1" ht="12.75">
      <c r="A33" s="67" t="s">
        <v>3</v>
      </c>
      <c r="B33" s="68" t="s">
        <v>109</v>
      </c>
      <c r="C33" s="69" t="s">
        <v>72</v>
      </c>
      <c r="D33" s="68" t="s">
        <v>4</v>
      </c>
      <c r="E33" s="78" t="s">
        <v>4</v>
      </c>
      <c r="F33" s="96" t="s">
        <v>4</v>
      </c>
      <c r="G33" s="97" t="s">
        <v>4</v>
      </c>
      <c r="H33" s="73">
        <v>39</v>
      </c>
    </row>
    <row r="34" spans="1:8" s="22" customFormat="1" ht="15" customHeight="1">
      <c r="A34" s="3">
        <v>16</v>
      </c>
      <c r="B34" s="1" t="s">
        <v>109</v>
      </c>
      <c r="C34" s="8" t="s">
        <v>26</v>
      </c>
      <c r="D34" s="1" t="s">
        <v>7</v>
      </c>
      <c r="E34" s="12">
        <v>60</v>
      </c>
      <c r="F34" s="12"/>
      <c r="G34" s="13"/>
      <c r="H34" s="21"/>
    </row>
    <row r="35" spans="1:8" s="22" customFormat="1" ht="15" customHeight="1">
      <c r="A35" s="3">
        <v>17</v>
      </c>
      <c r="B35" s="1" t="s">
        <v>109</v>
      </c>
      <c r="C35" s="8" t="s">
        <v>27</v>
      </c>
      <c r="D35" s="1" t="s">
        <v>7</v>
      </c>
      <c r="E35" s="12">
        <v>49</v>
      </c>
      <c r="F35" s="12"/>
      <c r="G35" s="13"/>
      <c r="H35" s="21"/>
    </row>
    <row r="36" spans="1:8" s="22" customFormat="1" ht="15" customHeight="1">
      <c r="A36" s="3">
        <v>18</v>
      </c>
      <c r="B36" s="1" t="s">
        <v>109</v>
      </c>
      <c r="C36" s="8" t="s">
        <v>134</v>
      </c>
      <c r="D36" s="1" t="s">
        <v>7</v>
      </c>
      <c r="E36" s="12">
        <v>48</v>
      </c>
      <c r="F36" s="12"/>
      <c r="G36" s="13"/>
      <c r="H36" s="21"/>
    </row>
    <row r="37" spans="1:8" s="22" customFormat="1" ht="15" customHeight="1">
      <c r="A37" s="3">
        <v>19</v>
      </c>
      <c r="B37" s="1" t="s">
        <v>109</v>
      </c>
      <c r="C37" s="8" t="s">
        <v>30</v>
      </c>
      <c r="D37" s="1" t="s">
        <v>7</v>
      </c>
      <c r="E37" s="12">
        <v>41</v>
      </c>
      <c r="F37" s="12"/>
      <c r="G37" s="13"/>
      <c r="H37" s="21"/>
    </row>
    <row r="38" spans="1:8" s="62" customFormat="1" ht="12">
      <c r="A38" s="54" t="s">
        <v>3</v>
      </c>
      <c r="B38" s="59" t="s">
        <v>104</v>
      </c>
      <c r="C38" s="60" t="s">
        <v>105</v>
      </c>
      <c r="D38" s="48" t="s">
        <v>4</v>
      </c>
      <c r="E38" s="50" t="s">
        <v>4</v>
      </c>
      <c r="F38" s="50" t="s">
        <v>4</v>
      </c>
      <c r="G38" s="51" t="s">
        <v>4</v>
      </c>
      <c r="H38" s="61"/>
    </row>
    <row r="39" spans="1:8" s="46" customFormat="1" ht="12.75">
      <c r="A39" s="42" t="s">
        <v>3</v>
      </c>
      <c r="B39" s="43" t="s">
        <v>106</v>
      </c>
      <c r="C39" s="44" t="s">
        <v>127</v>
      </c>
      <c r="D39" s="93" t="s">
        <v>4</v>
      </c>
      <c r="E39" s="94" t="s">
        <v>4</v>
      </c>
      <c r="F39" s="94" t="s">
        <v>4</v>
      </c>
      <c r="G39" s="95" t="s">
        <v>4</v>
      </c>
      <c r="H39" s="45">
        <v>43</v>
      </c>
    </row>
    <row r="40" spans="1:8" ht="22.5">
      <c r="A40" s="3">
        <v>20</v>
      </c>
      <c r="B40" s="1" t="s">
        <v>108</v>
      </c>
      <c r="C40" s="8" t="s">
        <v>107</v>
      </c>
      <c r="D40" s="4" t="s">
        <v>77</v>
      </c>
      <c r="E40" s="12">
        <v>968.2</v>
      </c>
      <c r="F40" s="12"/>
      <c r="G40" s="13"/>
      <c r="H40" s="20"/>
    </row>
    <row r="41" spans="1:8" s="33" customFormat="1" ht="15" customHeight="1">
      <c r="A41" s="3">
        <v>21</v>
      </c>
      <c r="B41" s="1" t="s">
        <v>108</v>
      </c>
      <c r="C41" s="8" t="s">
        <v>48</v>
      </c>
      <c r="D41" s="4" t="s">
        <v>77</v>
      </c>
      <c r="E41" s="12">
        <v>6286</v>
      </c>
      <c r="F41" s="12"/>
      <c r="G41" s="13"/>
      <c r="H41" s="32"/>
    </row>
    <row r="42" spans="1:8" s="74" customFormat="1" ht="12.75">
      <c r="A42" s="67" t="s">
        <v>3</v>
      </c>
      <c r="B42" s="68" t="s">
        <v>88</v>
      </c>
      <c r="C42" s="69" t="s">
        <v>10</v>
      </c>
      <c r="D42" s="77" t="s">
        <v>4</v>
      </c>
      <c r="E42" s="78" t="s">
        <v>4</v>
      </c>
      <c r="F42" s="78" t="s">
        <v>4</v>
      </c>
      <c r="G42" s="79" t="s">
        <v>4</v>
      </c>
      <c r="H42" s="73">
        <v>46</v>
      </c>
    </row>
    <row r="43" spans="1:8" s="22" customFormat="1" ht="15" customHeight="1">
      <c r="A43" s="3">
        <v>22</v>
      </c>
      <c r="B43" s="1" t="s">
        <v>88</v>
      </c>
      <c r="C43" s="8" t="s">
        <v>11</v>
      </c>
      <c r="D43" s="4" t="s">
        <v>77</v>
      </c>
      <c r="E43" s="12">
        <v>6286</v>
      </c>
      <c r="F43" s="12"/>
      <c r="G43" s="13"/>
      <c r="H43" s="21"/>
    </row>
    <row r="44" spans="1:8" s="46" customFormat="1" ht="12.75">
      <c r="A44" s="42" t="s">
        <v>3</v>
      </c>
      <c r="B44" s="43" t="s">
        <v>110</v>
      </c>
      <c r="C44" s="44" t="s">
        <v>111</v>
      </c>
      <c r="D44" s="37" t="s">
        <v>4</v>
      </c>
      <c r="E44" s="38" t="s">
        <v>4</v>
      </c>
      <c r="F44" s="38" t="s">
        <v>4</v>
      </c>
      <c r="G44" s="39" t="s">
        <v>4</v>
      </c>
      <c r="H44" s="45"/>
    </row>
    <row r="45" spans="1:8" s="76" customFormat="1" ht="12.75">
      <c r="A45" s="67" t="s">
        <v>3</v>
      </c>
      <c r="B45" s="68" t="s">
        <v>112</v>
      </c>
      <c r="C45" s="69" t="s">
        <v>113</v>
      </c>
      <c r="D45" s="70" t="s">
        <v>4</v>
      </c>
      <c r="E45" s="71" t="s">
        <v>4</v>
      </c>
      <c r="F45" s="71" t="s">
        <v>4</v>
      </c>
      <c r="G45" s="72" t="s">
        <v>4</v>
      </c>
      <c r="H45" s="75">
        <v>49</v>
      </c>
    </row>
    <row r="46" spans="1:8" s="33" customFormat="1" ht="22.5">
      <c r="A46" s="3">
        <v>23</v>
      </c>
      <c r="B46" s="1" t="s">
        <v>112</v>
      </c>
      <c r="C46" s="8" t="s">
        <v>114</v>
      </c>
      <c r="D46" s="4" t="s">
        <v>47</v>
      </c>
      <c r="E46" s="12">
        <v>200</v>
      </c>
      <c r="F46" s="12"/>
      <c r="G46" s="13"/>
      <c r="H46" s="32"/>
    </row>
    <row r="47" spans="1:8" s="46" customFormat="1" ht="12.75">
      <c r="A47" s="42" t="s">
        <v>3</v>
      </c>
      <c r="B47" s="43" t="s">
        <v>89</v>
      </c>
      <c r="C47" s="44" t="s">
        <v>58</v>
      </c>
      <c r="D47" s="37" t="s">
        <v>4</v>
      </c>
      <c r="E47" s="38" t="s">
        <v>4</v>
      </c>
      <c r="F47" s="38" t="s">
        <v>4</v>
      </c>
      <c r="G47" s="39" t="s">
        <v>4</v>
      </c>
      <c r="H47" s="45"/>
    </row>
    <row r="48" spans="1:8" s="76" customFormat="1" ht="12.75">
      <c r="A48" s="67" t="s">
        <v>3</v>
      </c>
      <c r="B48" s="68" t="s">
        <v>90</v>
      </c>
      <c r="C48" s="69" t="s">
        <v>57</v>
      </c>
      <c r="D48" s="70" t="s">
        <v>4</v>
      </c>
      <c r="E48" s="71" t="s">
        <v>4</v>
      </c>
      <c r="F48" s="71" t="s">
        <v>4</v>
      </c>
      <c r="G48" s="72" t="s">
        <v>4</v>
      </c>
      <c r="H48" s="75">
        <v>56</v>
      </c>
    </row>
    <row r="49" spans="1:8" s="22" customFormat="1" ht="22.5">
      <c r="A49" s="3">
        <v>24</v>
      </c>
      <c r="B49" s="1" t="s">
        <v>90</v>
      </c>
      <c r="C49" s="8" t="s">
        <v>59</v>
      </c>
      <c r="D49" s="4" t="s">
        <v>77</v>
      </c>
      <c r="E49" s="12">
        <v>888.4</v>
      </c>
      <c r="F49" s="12"/>
      <c r="G49" s="13"/>
      <c r="H49" s="21"/>
    </row>
    <row r="50" spans="1:8" s="46" customFormat="1" ht="12.75">
      <c r="A50" s="42" t="s">
        <v>3</v>
      </c>
      <c r="B50" s="43" t="s">
        <v>91</v>
      </c>
      <c r="C50" s="44" t="s">
        <v>61</v>
      </c>
      <c r="D50" s="111" t="s">
        <v>4</v>
      </c>
      <c r="E50" s="113" t="s">
        <v>4</v>
      </c>
      <c r="F50" s="113" t="s">
        <v>4</v>
      </c>
      <c r="G50" s="114" t="s">
        <v>4</v>
      </c>
      <c r="H50" s="45"/>
    </row>
    <row r="51" spans="1:8" s="76" customFormat="1" ht="12.75">
      <c r="A51" s="67" t="s">
        <v>3</v>
      </c>
      <c r="B51" s="68" t="s">
        <v>92</v>
      </c>
      <c r="C51" s="69" t="s">
        <v>60</v>
      </c>
      <c r="D51" s="70" t="s">
        <v>4</v>
      </c>
      <c r="E51" s="71" t="s">
        <v>4</v>
      </c>
      <c r="F51" s="71" t="s">
        <v>4</v>
      </c>
      <c r="G51" s="72" t="s">
        <v>4</v>
      </c>
      <c r="H51" s="75"/>
    </row>
    <row r="52" spans="1:8" s="22" customFormat="1" ht="35.25">
      <c r="A52" s="3">
        <v>25</v>
      </c>
      <c r="B52" s="1" t="s">
        <v>92</v>
      </c>
      <c r="C52" s="8" t="s">
        <v>78</v>
      </c>
      <c r="D52" s="4" t="s">
        <v>77</v>
      </c>
      <c r="E52" s="12">
        <v>100.5</v>
      </c>
      <c r="F52" s="12"/>
      <c r="G52" s="13"/>
      <c r="H52" s="21"/>
    </row>
    <row r="53" spans="1:8" s="22" customFormat="1" ht="35.25">
      <c r="A53" s="3">
        <v>26</v>
      </c>
      <c r="B53" s="1" t="s">
        <v>92</v>
      </c>
      <c r="C53" s="8" t="s">
        <v>79</v>
      </c>
      <c r="D53" s="4" t="s">
        <v>77</v>
      </c>
      <c r="E53" s="12">
        <v>888.4</v>
      </c>
      <c r="F53" s="12"/>
      <c r="G53" s="13"/>
      <c r="H53" s="21"/>
    </row>
    <row r="54" spans="1:8" s="7" customFormat="1" ht="35.25">
      <c r="A54" s="3">
        <v>27</v>
      </c>
      <c r="B54" s="1" t="s">
        <v>92</v>
      </c>
      <c r="C54" s="8" t="s">
        <v>115</v>
      </c>
      <c r="D54" s="4" t="s">
        <v>77</v>
      </c>
      <c r="E54" s="12">
        <f>3615.2-9</f>
        <v>3606.2</v>
      </c>
      <c r="F54" s="12"/>
      <c r="G54" s="13"/>
      <c r="H54" s="23"/>
    </row>
    <row r="55" spans="1:8" s="53" customFormat="1" ht="12.75">
      <c r="A55" s="63" t="s">
        <v>3</v>
      </c>
      <c r="B55" s="59" t="s">
        <v>93</v>
      </c>
      <c r="C55" s="64" t="s">
        <v>20</v>
      </c>
      <c r="D55" s="59" t="s">
        <v>4</v>
      </c>
      <c r="E55" s="65" t="s">
        <v>4</v>
      </c>
      <c r="F55" s="65" t="s">
        <v>4</v>
      </c>
      <c r="G55" s="66" t="s">
        <v>4</v>
      </c>
      <c r="H55" s="52"/>
    </row>
    <row r="56" spans="1:8" s="74" customFormat="1" ht="12.75">
      <c r="A56" s="67" t="s">
        <v>3</v>
      </c>
      <c r="B56" s="68" t="s">
        <v>131</v>
      </c>
      <c r="C56" s="69" t="s">
        <v>25</v>
      </c>
      <c r="D56" s="77" t="s">
        <v>4</v>
      </c>
      <c r="E56" s="78" t="s">
        <v>4</v>
      </c>
      <c r="F56" s="78" t="s">
        <v>4</v>
      </c>
      <c r="G56" s="79" t="s">
        <v>4</v>
      </c>
      <c r="H56" s="73">
        <v>77</v>
      </c>
    </row>
    <row r="57" spans="1:8" s="22" customFormat="1" ht="15" customHeight="1">
      <c r="A57" s="3">
        <v>28</v>
      </c>
      <c r="B57" s="4" t="s">
        <v>94</v>
      </c>
      <c r="C57" s="8" t="s">
        <v>51</v>
      </c>
      <c r="D57" s="4" t="s">
        <v>77</v>
      </c>
      <c r="E57" s="12">
        <v>6286</v>
      </c>
      <c r="F57" s="12"/>
      <c r="G57" s="13"/>
      <c r="H57" s="21"/>
    </row>
    <row r="58" spans="1:8" s="74" customFormat="1" ht="12.75">
      <c r="A58" s="67" t="s">
        <v>3</v>
      </c>
      <c r="B58" s="68" t="s">
        <v>132</v>
      </c>
      <c r="C58" s="69" t="s">
        <v>14</v>
      </c>
      <c r="D58" s="77" t="s">
        <v>4</v>
      </c>
      <c r="E58" s="78" t="s">
        <v>4</v>
      </c>
      <c r="F58" s="78" t="s">
        <v>4</v>
      </c>
      <c r="G58" s="79" t="s">
        <v>4</v>
      </c>
      <c r="H58" s="73">
        <v>93</v>
      </c>
    </row>
    <row r="59" spans="1:8" s="22" customFormat="1" ht="22.5">
      <c r="A59" s="3">
        <v>29</v>
      </c>
      <c r="B59" s="1" t="s">
        <v>95</v>
      </c>
      <c r="C59" s="8" t="s">
        <v>31</v>
      </c>
      <c r="D59" s="4" t="s">
        <v>77</v>
      </c>
      <c r="E59" s="12">
        <v>6286</v>
      </c>
      <c r="F59" s="12"/>
      <c r="G59" s="13"/>
      <c r="H59" s="21"/>
    </row>
    <row r="60" spans="1:8" s="74" customFormat="1" ht="12.75">
      <c r="A60" s="67" t="s">
        <v>3</v>
      </c>
      <c r="B60" s="68" t="s">
        <v>17</v>
      </c>
      <c r="C60" s="69" t="s">
        <v>71</v>
      </c>
      <c r="D60" s="77" t="s">
        <v>4</v>
      </c>
      <c r="E60" s="78" t="s">
        <v>4</v>
      </c>
      <c r="F60" s="78" t="s">
        <v>4</v>
      </c>
      <c r="G60" s="79" t="s">
        <v>4</v>
      </c>
      <c r="H60" s="73">
        <v>64</v>
      </c>
    </row>
    <row r="61" spans="1:8" s="22" customFormat="1" ht="22.5">
      <c r="A61" s="3">
        <v>30</v>
      </c>
      <c r="B61" s="1" t="s">
        <v>17</v>
      </c>
      <c r="C61" s="8" t="s">
        <v>32</v>
      </c>
      <c r="D61" s="4" t="s">
        <v>77</v>
      </c>
      <c r="E61" s="12">
        <v>6500</v>
      </c>
      <c r="F61" s="2"/>
      <c r="G61" s="13"/>
      <c r="H61" s="21"/>
    </row>
    <row r="62" spans="1:8" s="76" customFormat="1" ht="12.75">
      <c r="A62" s="67" t="s">
        <v>3</v>
      </c>
      <c r="B62" s="68" t="s">
        <v>130</v>
      </c>
      <c r="C62" s="69" t="s">
        <v>118</v>
      </c>
      <c r="D62" s="77"/>
      <c r="E62" s="98"/>
      <c r="F62" s="99"/>
      <c r="G62" s="100"/>
      <c r="H62" s="75"/>
    </row>
    <row r="63" spans="1:8" s="22" customFormat="1" ht="33.75">
      <c r="A63" s="3">
        <v>31</v>
      </c>
      <c r="B63" s="1" t="s">
        <v>116</v>
      </c>
      <c r="C63" s="8" t="s">
        <v>135</v>
      </c>
      <c r="D63" s="4" t="s">
        <v>77</v>
      </c>
      <c r="E63" s="12">
        <f>353.3+33</f>
        <v>386.3</v>
      </c>
      <c r="F63" s="12"/>
      <c r="G63" s="13"/>
      <c r="H63" s="21"/>
    </row>
    <row r="64" spans="1:8" s="22" customFormat="1" ht="33.75">
      <c r="A64" s="3">
        <v>32</v>
      </c>
      <c r="B64" s="1" t="s">
        <v>116</v>
      </c>
      <c r="C64" s="8" t="s">
        <v>119</v>
      </c>
      <c r="D64" s="4" t="s">
        <v>77</v>
      </c>
      <c r="E64" s="12">
        <v>888.4</v>
      </c>
      <c r="F64" s="12"/>
      <c r="G64" s="13"/>
      <c r="H64" s="21"/>
    </row>
    <row r="65" spans="1:8" s="33" customFormat="1" ht="33.75">
      <c r="A65" s="3">
        <v>33</v>
      </c>
      <c r="B65" s="1" t="s">
        <v>116</v>
      </c>
      <c r="C65" s="8" t="s">
        <v>117</v>
      </c>
      <c r="D65" s="4" t="s">
        <v>77</v>
      </c>
      <c r="E65" s="12">
        <v>100.5</v>
      </c>
      <c r="F65" s="12"/>
      <c r="G65" s="13"/>
      <c r="H65" s="32"/>
    </row>
    <row r="66" spans="1:8" s="53" customFormat="1" ht="12.75">
      <c r="A66" s="63" t="s">
        <v>3</v>
      </c>
      <c r="B66" s="59" t="s">
        <v>97</v>
      </c>
      <c r="C66" s="64" t="s">
        <v>35</v>
      </c>
      <c r="D66" s="59" t="s">
        <v>4</v>
      </c>
      <c r="E66" s="65" t="s">
        <v>4</v>
      </c>
      <c r="F66" s="65" t="s">
        <v>4</v>
      </c>
      <c r="G66" s="66" t="s">
        <v>4</v>
      </c>
      <c r="H66" s="52"/>
    </row>
    <row r="67" spans="1:8" s="74" customFormat="1" ht="12.75">
      <c r="A67" s="67" t="s">
        <v>3</v>
      </c>
      <c r="B67" s="68" t="s">
        <v>98</v>
      </c>
      <c r="C67" s="69" t="s">
        <v>36</v>
      </c>
      <c r="D67" s="101" t="s">
        <v>4</v>
      </c>
      <c r="E67" s="71" t="s">
        <v>4</v>
      </c>
      <c r="F67" s="71" t="s">
        <v>4</v>
      </c>
      <c r="G67" s="72" t="s">
        <v>4</v>
      </c>
      <c r="H67" s="73"/>
    </row>
    <row r="68" spans="1:8" ht="15" customHeight="1">
      <c r="A68" s="3">
        <v>34</v>
      </c>
      <c r="B68" s="1" t="s">
        <v>98</v>
      </c>
      <c r="C68" s="8" t="s">
        <v>37</v>
      </c>
      <c r="D68" s="4" t="s">
        <v>77</v>
      </c>
      <c r="E68" s="12">
        <v>1518.5</v>
      </c>
      <c r="F68" s="12"/>
      <c r="G68" s="13"/>
      <c r="H68" s="20"/>
    </row>
    <row r="69" spans="1:7" s="53" customFormat="1" ht="12.75">
      <c r="A69" s="63" t="s">
        <v>3</v>
      </c>
      <c r="B69" s="59" t="s">
        <v>99</v>
      </c>
      <c r="C69" s="60" t="s">
        <v>21</v>
      </c>
      <c r="D69" s="59" t="s">
        <v>4</v>
      </c>
      <c r="E69" s="65" t="s">
        <v>4</v>
      </c>
      <c r="F69" s="65" t="s">
        <v>4</v>
      </c>
      <c r="G69" s="66" t="s">
        <v>4</v>
      </c>
    </row>
    <row r="70" spans="1:7" s="115" customFormat="1" ht="12.75">
      <c r="A70" s="102" t="s">
        <v>3</v>
      </c>
      <c r="B70" s="111" t="s">
        <v>124</v>
      </c>
      <c r="C70" s="112" t="s">
        <v>125</v>
      </c>
      <c r="D70" s="111"/>
      <c r="E70" s="113"/>
      <c r="F70" s="113"/>
      <c r="G70" s="114"/>
    </row>
    <row r="71" spans="1:8" s="74" customFormat="1" ht="12.75">
      <c r="A71" s="67" t="s">
        <v>3</v>
      </c>
      <c r="B71" s="68" t="s">
        <v>96</v>
      </c>
      <c r="C71" s="69" t="s">
        <v>9</v>
      </c>
      <c r="D71" s="101" t="s">
        <v>4</v>
      </c>
      <c r="E71" s="71" t="s">
        <v>4</v>
      </c>
      <c r="F71" s="71" t="s">
        <v>4</v>
      </c>
      <c r="G71" s="72" t="s">
        <v>4</v>
      </c>
      <c r="H71" s="74">
        <v>133</v>
      </c>
    </row>
    <row r="72" spans="1:7" ht="22.5">
      <c r="A72" s="3">
        <v>35</v>
      </c>
      <c r="B72" s="1" t="s">
        <v>96</v>
      </c>
      <c r="C72" s="8" t="s">
        <v>44</v>
      </c>
      <c r="D72" s="1" t="s">
        <v>8</v>
      </c>
      <c r="E72" s="12">
        <v>32</v>
      </c>
      <c r="F72" s="12"/>
      <c r="G72" s="13"/>
    </row>
    <row r="73" spans="1:7" ht="22.5">
      <c r="A73" s="3">
        <v>36</v>
      </c>
      <c r="B73" s="1" t="s">
        <v>96</v>
      </c>
      <c r="C73" s="8" t="s">
        <v>43</v>
      </c>
      <c r="D73" s="1" t="s">
        <v>8</v>
      </c>
      <c r="E73" s="12">
        <f>1478.9-10.5</f>
        <v>1468.4</v>
      </c>
      <c r="F73" s="12"/>
      <c r="G73" s="13"/>
    </row>
    <row r="74" spans="1:7" ht="22.5">
      <c r="A74" s="3">
        <v>37</v>
      </c>
      <c r="B74" s="1" t="s">
        <v>96</v>
      </c>
      <c r="C74" s="8" t="s">
        <v>45</v>
      </c>
      <c r="D74" s="1" t="s">
        <v>8</v>
      </c>
      <c r="E74" s="12">
        <f>76.1+10.5</f>
        <v>86.6</v>
      </c>
      <c r="F74" s="12"/>
      <c r="G74" s="13"/>
    </row>
    <row r="75" spans="1:7" ht="22.5">
      <c r="A75" s="3">
        <v>38</v>
      </c>
      <c r="B75" s="1" t="s">
        <v>96</v>
      </c>
      <c r="C75" s="8" t="s">
        <v>46</v>
      </c>
      <c r="D75" s="1" t="s">
        <v>8</v>
      </c>
      <c r="E75" s="12">
        <v>478.2</v>
      </c>
      <c r="F75" s="12"/>
      <c r="G75" s="13"/>
    </row>
    <row r="76" spans="1:7" s="104" customFormat="1" ht="12">
      <c r="A76" s="102" t="s">
        <v>3</v>
      </c>
      <c r="B76" s="103" t="s">
        <v>100</v>
      </c>
      <c r="C76" s="104" t="s">
        <v>62</v>
      </c>
      <c r="D76" s="105" t="s">
        <v>4</v>
      </c>
      <c r="E76" s="106" t="s">
        <v>4</v>
      </c>
      <c r="F76" s="106" t="s">
        <v>4</v>
      </c>
      <c r="G76" s="107" t="s">
        <v>4</v>
      </c>
    </row>
    <row r="77" spans="1:7" s="110" customFormat="1" ht="12">
      <c r="A77" s="108" t="s">
        <v>3</v>
      </c>
      <c r="B77" s="68" t="s">
        <v>101</v>
      </c>
      <c r="C77" s="109" t="s">
        <v>63</v>
      </c>
      <c r="D77" s="77" t="s">
        <v>4</v>
      </c>
      <c r="E77" s="78" t="s">
        <v>4</v>
      </c>
      <c r="F77" s="78" t="s">
        <v>4</v>
      </c>
      <c r="G77" s="79" t="s">
        <v>4</v>
      </c>
    </row>
    <row r="78" spans="1:7" s="7" customFormat="1" ht="22.5">
      <c r="A78" s="30">
        <v>39</v>
      </c>
      <c r="B78" s="11" t="s">
        <v>101</v>
      </c>
      <c r="C78" s="9" t="s">
        <v>64</v>
      </c>
      <c r="D78" s="4" t="s">
        <v>77</v>
      </c>
      <c r="E78" s="10">
        <f>3615.2-9</f>
        <v>3606.2</v>
      </c>
      <c r="F78" s="10"/>
      <c r="G78" s="31"/>
    </row>
    <row r="79" spans="1:8" s="46" customFormat="1" ht="12.75">
      <c r="A79" s="42" t="s">
        <v>3</v>
      </c>
      <c r="B79" s="43" t="s">
        <v>102</v>
      </c>
      <c r="C79" s="44" t="s">
        <v>65</v>
      </c>
      <c r="D79" s="105" t="s">
        <v>4</v>
      </c>
      <c r="E79" s="106" t="s">
        <v>4</v>
      </c>
      <c r="F79" s="106" t="s">
        <v>4</v>
      </c>
      <c r="G79" s="107" t="s">
        <v>4</v>
      </c>
      <c r="H79" s="45"/>
    </row>
    <row r="80" spans="1:8" s="76" customFormat="1" ht="12.75">
      <c r="A80" s="67" t="s">
        <v>3</v>
      </c>
      <c r="B80" s="68" t="s">
        <v>103</v>
      </c>
      <c r="C80" s="69" t="s">
        <v>66</v>
      </c>
      <c r="D80" s="77" t="s">
        <v>4</v>
      </c>
      <c r="E80" s="78" t="s">
        <v>4</v>
      </c>
      <c r="F80" s="78" t="s">
        <v>4</v>
      </c>
      <c r="G80" s="79" t="s">
        <v>4</v>
      </c>
      <c r="H80" s="75">
        <v>137</v>
      </c>
    </row>
    <row r="81" spans="1:8" s="22" customFormat="1" ht="22.5">
      <c r="A81" s="3">
        <v>40</v>
      </c>
      <c r="B81" s="1" t="s">
        <v>103</v>
      </c>
      <c r="C81" s="8" t="s">
        <v>67</v>
      </c>
      <c r="D81" s="4" t="s">
        <v>8</v>
      </c>
      <c r="E81" s="12">
        <v>2830.1</v>
      </c>
      <c r="F81" s="12"/>
      <c r="G81" s="13"/>
      <c r="H81" s="21"/>
    </row>
    <row r="82" spans="1:7" ht="18" customHeight="1">
      <c r="A82" s="24"/>
      <c r="B82" s="25"/>
      <c r="C82" s="129"/>
      <c r="D82" s="129"/>
      <c r="E82" s="130" t="s">
        <v>15</v>
      </c>
      <c r="F82" s="131"/>
      <c r="G82" s="26"/>
    </row>
    <row r="83" spans="1:7" ht="17.25" customHeight="1">
      <c r="A83" s="24"/>
      <c r="C83" s="20"/>
      <c r="D83" s="27"/>
      <c r="E83" s="118" t="s">
        <v>18</v>
      </c>
      <c r="F83" s="119"/>
      <c r="G83" s="28"/>
    </row>
    <row r="84" spans="1:7" ht="20.25" customHeight="1" thickBot="1">
      <c r="A84" s="24"/>
      <c r="D84" s="20"/>
      <c r="E84" s="120" t="s">
        <v>16</v>
      </c>
      <c r="F84" s="121"/>
      <c r="G84" s="29"/>
    </row>
    <row r="85" spans="1:4" ht="12.75">
      <c r="A85" s="24"/>
      <c r="C85" s="20"/>
      <c r="D85" s="20"/>
    </row>
    <row r="86" spans="1:4" ht="12.75">
      <c r="A86" s="24"/>
      <c r="C86" s="20"/>
      <c r="D86" s="20"/>
    </row>
  </sheetData>
  <sheetProtection/>
  <mergeCells count="7">
    <mergeCell ref="E83:F83"/>
    <mergeCell ref="E84:F84"/>
    <mergeCell ref="A2:G2"/>
    <mergeCell ref="A3:G3"/>
    <mergeCell ref="D4:E4"/>
    <mergeCell ref="C82:D82"/>
    <mergeCell ref="E82:F8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49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view="pageBreakPreview" zoomScale="120" zoomScaleNormal="130" zoomScaleSheetLayoutView="120" zoomScalePageLayoutView="85" workbookViewId="0" topLeftCell="A40">
      <selection activeCell="C15" sqref="C15"/>
    </sheetView>
  </sheetViews>
  <sheetFormatPr defaultColWidth="9.00390625" defaultRowHeight="12.75"/>
  <cols>
    <col min="1" max="1" width="2.375" style="5" customWidth="1"/>
    <col min="2" max="2" width="9.625" style="15" customWidth="1"/>
    <col min="3" max="3" width="56.75390625" style="5" customWidth="1"/>
    <col min="4" max="4" width="3.125" style="5" customWidth="1"/>
    <col min="5" max="5" width="6.25390625" style="6" customWidth="1"/>
    <col min="6" max="6" width="7.25390625" style="6" customWidth="1"/>
    <col min="7" max="7" width="9.375" style="6" customWidth="1"/>
    <col min="8" max="8" width="11.625" style="5" bestFit="1" customWidth="1"/>
    <col min="9" max="16384" width="9.125" style="5" customWidth="1"/>
  </cols>
  <sheetData>
    <row r="1" ht="13.5" thickBot="1"/>
    <row r="2" spans="1:7" ht="24" customHeight="1">
      <c r="A2" s="122" t="s">
        <v>121</v>
      </c>
      <c r="B2" s="123"/>
      <c r="C2" s="123"/>
      <c r="D2" s="123"/>
      <c r="E2" s="123"/>
      <c r="F2" s="123"/>
      <c r="G2" s="124"/>
    </row>
    <row r="3" spans="1:7" ht="22.5" customHeight="1" thickBot="1">
      <c r="A3" s="125" t="s">
        <v>29</v>
      </c>
      <c r="B3" s="126"/>
      <c r="C3" s="126"/>
      <c r="D3" s="126"/>
      <c r="E3" s="126"/>
      <c r="F3" s="126"/>
      <c r="G3" s="127"/>
    </row>
    <row r="4" spans="1:7" ht="43.5" customHeight="1" thickBot="1">
      <c r="A4" s="16" t="s">
        <v>0</v>
      </c>
      <c r="B4" s="17" t="s">
        <v>1</v>
      </c>
      <c r="C4" s="17" t="s">
        <v>2</v>
      </c>
      <c r="D4" s="128" t="s">
        <v>23</v>
      </c>
      <c r="E4" s="128"/>
      <c r="F4" s="18" t="s">
        <v>12</v>
      </c>
      <c r="G4" s="19" t="s">
        <v>13</v>
      </c>
    </row>
    <row r="5" spans="1:8" s="53" customFormat="1" ht="12.75">
      <c r="A5" s="47" t="s">
        <v>3</v>
      </c>
      <c r="B5" s="48" t="s">
        <v>133</v>
      </c>
      <c r="C5" s="49" t="s">
        <v>19</v>
      </c>
      <c r="D5" s="48" t="s">
        <v>4</v>
      </c>
      <c r="E5" s="50" t="s">
        <v>4</v>
      </c>
      <c r="F5" s="50" t="s">
        <v>4</v>
      </c>
      <c r="G5" s="51" t="s">
        <v>4</v>
      </c>
      <c r="H5" s="52"/>
    </row>
    <row r="6" spans="1:8" s="41" customFormat="1" ht="12">
      <c r="A6" s="34"/>
      <c r="B6" s="35" t="s">
        <v>122</v>
      </c>
      <c r="C6" s="36" t="s">
        <v>123</v>
      </c>
      <c r="D6" s="37" t="s">
        <v>4</v>
      </c>
      <c r="E6" s="38" t="s">
        <v>4</v>
      </c>
      <c r="F6" s="38" t="s">
        <v>4</v>
      </c>
      <c r="G6" s="39" t="s">
        <v>4</v>
      </c>
      <c r="H6" s="40"/>
    </row>
    <row r="7" spans="1:8" s="74" customFormat="1" ht="12.75">
      <c r="A7" s="67" t="s">
        <v>3</v>
      </c>
      <c r="B7" s="68" t="s">
        <v>80</v>
      </c>
      <c r="C7" s="69" t="s">
        <v>5</v>
      </c>
      <c r="D7" s="70" t="s">
        <v>4</v>
      </c>
      <c r="E7" s="71" t="s">
        <v>4</v>
      </c>
      <c r="F7" s="71" t="s">
        <v>4</v>
      </c>
      <c r="G7" s="72" t="s">
        <v>4</v>
      </c>
      <c r="H7" s="73">
        <v>24</v>
      </c>
    </row>
    <row r="8" spans="1:8" ht="12.75">
      <c r="A8" s="3">
        <v>1</v>
      </c>
      <c r="B8" s="1" t="s">
        <v>80</v>
      </c>
      <c r="C8" s="8" t="s">
        <v>24</v>
      </c>
      <c r="D8" s="1" t="s">
        <v>6</v>
      </c>
      <c r="E8" s="12">
        <v>1</v>
      </c>
      <c r="F8" s="12"/>
      <c r="G8" s="13">
        <f>E8*F8</f>
        <v>0</v>
      </c>
      <c r="H8" s="20"/>
    </row>
    <row r="9" spans="1:8" s="46" customFormat="1" ht="12.75">
      <c r="A9" s="42" t="s">
        <v>3</v>
      </c>
      <c r="B9" s="43" t="s">
        <v>81</v>
      </c>
      <c r="C9" s="44" t="s">
        <v>69</v>
      </c>
      <c r="D9" s="37" t="s">
        <v>4</v>
      </c>
      <c r="E9" s="38" t="s">
        <v>4</v>
      </c>
      <c r="F9" s="38" t="s">
        <v>4</v>
      </c>
      <c r="G9" s="39" t="s">
        <v>4</v>
      </c>
      <c r="H9" s="45"/>
    </row>
    <row r="10" spans="1:8" s="76" customFormat="1" ht="12.75">
      <c r="A10" s="67" t="s">
        <v>3</v>
      </c>
      <c r="B10" s="68" t="s">
        <v>82</v>
      </c>
      <c r="C10" s="69" t="s">
        <v>70</v>
      </c>
      <c r="D10" s="70" t="s">
        <v>4</v>
      </c>
      <c r="E10" s="71" t="s">
        <v>4</v>
      </c>
      <c r="F10" s="71" t="s">
        <v>4</v>
      </c>
      <c r="G10" s="72" t="s">
        <v>4</v>
      </c>
      <c r="H10" s="75">
        <v>28</v>
      </c>
    </row>
    <row r="11" spans="1:8" s="22" customFormat="1" ht="22.5">
      <c r="A11" s="3">
        <v>2</v>
      </c>
      <c r="B11" s="1" t="s">
        <v>82</v>
      </c>
      <c r="C11" s="8" t="s">
        <v>73</v>
      </c>
      <c r="D11" s="4" t="s">
        <v>68</v>
      </c>
      <c r="E11" s="14">
        <v>0.0013</v>
      </c>
      <c r="F11" s="12"/>
      <c r="G11" s="13">
        <f>SUM(E11*F11)</f>
        <v>0</v>
      </c>
      <c r="H11" s="21"/>
    </row>
    <row r="12" spans="1:8" s="22" customFormat="1" ht="22.5">
      <c r="A12" s="3">
        <v>3</v>
      </c>
      <c r="B12" s="1" t="s">
        <v>82</v>
      </c>
      <c r="C12" s="8" t="s">
        <v>74</v>
      </c>
      <c r="D12" s="4" t="s">
        <v>68</v>
      </c>
      <c r="E12" s="14">
        <v>0.0067</v>
      </c>
      <c r="F12" s="12"/>
      <c r="G12" s="13">
        <f>SUM(E12*F12)</f>
        <v>0</v>
      </c>
      <c r="H12" s="21"/>
    </row>
    <row r="13" spans="1:8" s="74" customFormat="1" ht="12.75">
      <c r="A13" s="67" t="s">
        <v>3</v>
      </c>
      <c r="B13" s="68" t="s">
        <v>83</v>
      </c>
      <c r="C13" s="69" t="s">
        <v>33</v>
      </c>
      <c r="D13" s="70" t="s">
        <v>4</v>
      </c>
      <c r="E13" s="71" t="s">
        <v>4</v>
      </c>
      <c r="F13" s="71" t="s">
        <v>4</v>
      </c>
      <c r="G13" s="72" t="s">
        <v>4</v>
      </c>
      <c r="H13" s="73">
        <v>31</v>
      </c>
    </row>
    <row r="14" spans="1:8" ht="22.5">
      <c r="A14" s="3">
        <v>4</v>
      </c>
      <c r="B14" s="1" t="s">
        <v>83</v>
      </c>
      <c r="C14" s="8" t="s">
        <v>75</v>
      </c>
      <c r="D14" s="4" t="s">
        <v>76</v>
      </c>
      <c r="E14" s="12">
        <v>34.15</v>
      </c>
      <c r="F14" s="12"/>
      <c r="G14" s="13">
        <f>SUM(E14*F14)</f>
        <v>0</v>
      </c>
      <c r="H14" s="20"/>
    </row>
    <row r="15" spans="1:8" s="74" customFormat="1" ht="12.75">
      <c r="A15" s="67" t="s">
        <v>3</v>
      </c>
      <c r="B15" s="68" t="s">
        <v>84</v>
      </c>
      <c r="C15" s="69" t="s">
        <v>22</v>
      </c>
      <c r="D15" s="77" t="s">
        <v>4</v>
      </c>
      <c r="E15" s="78" t="s">
        <v>4</v>
      </c>
      <c r="F15" s="77" t="s">
        <v>4</v>
      </c>
      <c r="G15" s="79" t="s">
        <v>4</v>
      </c>
      <c r="H15" s="73">
        <v>35</v>
      </c>
    </row>
    <row r="16" spans="1:8" s="87" customFormat="1" ht="12.75">
      <c r="A16" s="80" t="s">
        <v>3</v>
      </c>
      <c r="B16" s="81" t="s">
        <v>84</v>
      </c>
      <c r="C16" s="82" t="s">
        <v>52</v>
      </c>
      <c r="D16" s="83" t="s">
        <v>4</v>
      </c>
      <c r="E16" s="84" t="s">
        <v>4</v>
      </c>
      <c r="F16" s="83" t="s">
        <v>4</v>
      </c>
      <c r="G16" s="85" t="s">
        <v>4</v>
      </c>
      <c r="H16" s="86"/>
    </row>
    <row r="17" spans="1:8" s="22" customFormat="1" ht="12.75">
      <c r="A17" s="3">
        <v>5</v>
      </c>
      <c r="B17" s="1" t="s">
        <v>84</v>
      </c>
      <c r="C17" s="8" t="s">
        <v>38</v>
      </c>
      <c r="D17" s="1" t="s">
        <v>8</v>
      </c>
      <c r="E17" s="12">
        <v>214</v>
      </c>
      <c r="F17" s="12"/>
      <c r="G17" s="13">
        <f>E17*F17</f>
        <v>0</v>
      </c>
      <c r="H17" s="21"/>
    </row>
    <row r="18" spans="1:8" s="89" customFormat="1" ht="12.75">
      <c r="A18" s="80" t="s">
        <v>3</v>
      </c>
      <c r="B18" s="81" t="s">
        <v>84</v>
      </c>
      <c r="C18" s="82" t="s">
        <v>53</v>
      </c>
      <c r="D18" s="83" t="s">
        <v>4</v>
      </c>
      <c r="E18" s="84" t="s">
        <v>4</v>
      </c>
      <c r="F18" s="83" t="s">
        <v>4</v>
      </c>
      <c r="G18" s="85" t="s">
        <v>4</v>
      </c>
      <c r="H18" s="88"/>
    </row>
    <row r="19" spans="1:8" s="22" customFormat="1" ht="12.75">
      <c r="A19" s="3">
        <v>6</v>
      </c>
      <c r="B19" s="1" t="s">
        <v>84</v>
      </c>
      <c r="C19" s="8" t="s">
        <v>40</v>
      </c>
      <c r="D19" s="4" t="s">
        <v>77</v>
      </c>
      <c r="E19" s="12">
        <f>353.3+33</f>
        <v>386.3</v>
      </c>
      <c r="F19" s="12"/>
      <c r="G19" s="13">
        <f>SUM(E19*F19)</f>
        <v>0</v>
      </c>
      <c r="H19" s="21"/>
    </row>
    <row r="20" spans="1:8" s="22" customFormat="1" ht="12.75">
      <c r="A20" s="3">
        <v>7</v>
      </c>
      <c r="B20" s="1" t="s">
        <v>84</v>
      </c>
      <c r="C20" s="8" t="s">
        <v>41</v>
      </c>
      <c r="D20" s="4" t="s">
        <v>77</v>
      </c>
      <c r="E20" s="12">
        <v>387</v>
      </c>
      <c r="F20" s="12"/>
      <c r="G20" s="13">
        <f>SUM(E20*F20)</f>
        <v>0</v>
      </c>
      <c r="H20" s="21"/>
    </row>
    <row r="21" spans="1:8" s="22" customFormat="1" ht="22.5" customHeight="1">
      <c r="A21" s="3">
        <v>8</v>
      </c>
      <c r="B21" s="1" t="s">
        <v>84</v>
      </c>
      <c r="C21" s="8" t="s">
        <v>34</v>
      </c>
      <c r="D21" s="4" t="s">
        <v>77</v>
      </c>
      <c r="E21" s="12">
        <v>100</v>
      </c>
      <c r="F21" s="12"/>
      <c r="G21" s="13">
        <f>E21*F21</f>
        <v>0</v>
      </c>
      <c r="H21" s="21"/>
    </row>
    <row r="22" spans="1:8" s="22" customFormat="1" ht="22.5">
      <c r="A22" s="3">
        <v>9</v>
      </c>
      <c r="B22" s="1" t="s">
        <v>84</v>
      </c>
      <c r="C22" s="8" t="s">
        <v>39</v>
      </c>
      <c r="D22" s="4" t="s">
        <v>77</v>
      </c>
      <c r="E22" s="12">
        <f>5053.65-9</f>
        <v>5044.65</v>
      </c>
      <c r="F22" s="12"/>
      <c r="G22" s="13">
        <f>E22*F22</f>
        <v>0</v>
      </c>
      <c r="H22" s="21"/>
    </row>
    <row r="23" spans="1:8" s="89" customFormat="1" ht="12.75">
      <c r="A23" s="80" t="s">
        <v>3</v>
      </c>
      <c r="B23" s="81" t="s">
        <v>84</v>
      </c>
      <c r="C23" s="82" t="s">
        <v>54</v>
      </c>
      <c r="D23" s="90" t="s">
        <v>4</v>
      </c>
      <c r="E23" s="91" t="s">
        <v>4</v>
      </c>
      <c r="F23" s="91" t="s">
        <v>4</v>
      </c>
      <c r="G23" s="92" t="s">
        <v>4</v>
      </c>
      <c r="H23" s="88"/>
    </row>
    <row r="24" spans="1:8" s="22" customFormat="1" ht="12.75">
      <c r="A24" s="3">
        <v>10</v>
      </c>
      <c r="B24" s="1" t="s">
        <v>84</v>
      </c>
      <c r="C24" s="8" t="s">
        <v>28</v>
      </c>
      <c r="D24" s="1" t="s">
        <v>8</v>
      </c>
      <c r="E24" s="12">
        <v>1736</v>
      </c>
      <c r="F24" s="12"/>
      <c r="G24" s="13">
        <f>E24*F24</f>
        <v>0</v>
      </c>
      <c r="H24" s="21"/>
    </row>
    <row r="25" spans="1:8" s="22" customFormat="1" ht="12.75">
      <c r="A25" s="3">
        <v>11</v>
      </c>
      <c r="B25" s="1" t="s">
        <v>84</v>
      </c>
      <c r="C25" s="8" t="s">
        <v>55</v>
      </c>
      <c r="D25" s="1" t="s">
        <v>8</v>
      </c>
      <c r="E25" s="12">
        <v>3105</v>
      </c>
      <c r="F25" s="12"/>
      <c r="G25" s="13">
        <f>SUM(E25*F25)</f>
        <v>0</v>
      </c>
      <c r="H25" s="21"/>
    </row>
    <row r="26" spans="1:8" s="22" customFormat="1" ht="12.75">
      <c r="A26" s="3">
        <v>12</v>
      </c>
      <c r="B26" s="1" t="s">
        <v>84</v>
      </c>
      <c r="C26" s="8" t="s">
        <v>42</v>
      </c>
      <c r="D26" s="1" t="s">
        <v>8</v>
      </c>
      <c r="E26" s="12">
        <v>68.3</v>
      </c>
      <c r="F26" s="12"/>
      <c r="G26" s="13">
        <f>SUM(E26*F26)</f>
        <v>0</v>
      </c>
      <c r="H26" s="21"/>
    </row>
    <row r="27" spans="1:8" s="58" customFormat="1" ht="12.75">
      <c r="A27" s="54" t="s">
        <v>3</v>
      </c>
      <c r="B27" s="55" t="s">
        <v>85</v>
      </c>
      <c r="C27" s="56" t="s">
        <v>56</v>
      </c>
      <c r="D27" s="48" t="s">
        <v>4</v>
      </c>
      <c r="E27" s="50" t="s">
        <v>4</v>
      </c>
      <c r="F27" s="50" t="s">
        <v>4</v>
      </c>
      <c r="G27" s="51" t="s">
        <v>4</v>
      </c>
      <c r="H27" s="57"/>
    </row>
    <row r="28" spans="1:8" s="46" customFormat="1" ht="12.75">
      <c r="A28" s="42" t="s">
        <v>3</v>
      </c>
      <c r="B28" s="43" t="s">
        <v>86</v>
      </c>
      <c r="C28" s="44" t="s">
        <v>126</v>
      </c>
      <c r="D28" s="93" t="s">
        <v>4</v>
      </c>
      <c r="E28" s="94" t="s">
        <v>4</v>
      </c>
      <c r="F28" s="94" t="s">
        <v>4</v>
      </c>
      <c r="G28" s="95" t="s">
        <v>4</v>
      </c>
      <c r="H28" s="45"/>
    </row>
    <row r="29" spans="1:8" s="22" customFormat="1" ht="12.75">
      <c r="A29" s="3">
        <v>13</v>
      </c>
      <c r="B29" s="1" t="s">
        <v>86</v>
      </c>
      <c r="C29" s="8" t="s">
        <v>120</v>
      </c>
      <c r="D29" s="4" t="s">
        <v>8</v>
      </c>
      <c r="E29" s="12">
        <v>143</v>
      </c>
      <c r="F29" s="12"/>
      <c r="G29" s="13">
        <f>SUM(E29*F29)</f>
        <v>0</v>
      </c>
      <c r="H29" s="21"/>
    </row>
    <row r="30" spans="1:8" s="22" customFormat="1" ht="12.75">
      <c r="A30" s="3">
        <v>14</v>
      </c>
      <c r="B30" s="1" t="s">
        <v>86</v>
      </c>
      <c r="C30" s="8" t="s">
        <v>49</v>
      </c>
      <c r="D30" s="4" t="s">
        <v>8</v>
      </c>
      <c r="E30" s="12">
        <v>142</v>
      </c>
      <c r="F30" s="12"/>
      <c r="G30" s="13">
        <f>SUM(E30*F30)</f>
        <v>0</v>
      </c>
      <c r="H30" s="21"/>
    </row>
    <row r="31" spans="1:8" s="22" customFormat="1" ht="12.75">
      <c r="A31" s="3">
        <v>15</v>
      </c>
      <c r="B31" s="1" t="s">
        <v>87</v>
      </c>
      <c r="C31" s="8" t="s">
        <v>50</v>
      </c>
      <c r="D31" s="4" t="s">
        <v>8</v>
      </c>
      <c r="E31" s="12">
        <v>7</v>
      </c>
      <c r="F31" s="12"/>
      <c r="G31" s="13">
        <f>SUM(E31*F31)</f>
        <v>0</v>
      </c>
      <c r="H31" s="21"/>
    </row>
    <row r="32" spans="1:8" s="46" customFormat="1" ht="12.75">
      <c r="A32" s="42" t="s">
        <v>3</v>
      </c>
      <c r="B32" s="43" t="s">
        <v>128</v>
      </c>
      <c r="C32" s="44" t="s">
        <v>129</v>
      </c>
      <c r="D32" s="43" t="s">
        <v>4</v>
      </c>
      <c r="E32" s="116" t="s">
        <v>4</v>
      </c>
      <c r="F32" s="116" t="s">
        <v>4</v>
      </c>
      <c r="G32" s="117" t="s">
        <v>4</v>
      </c>
      <c r="H32" s="45"/>
    </row>
    <row r="33" spans="1:8" s="74" customFormat="1" ht="12.75">
      <c r="A33" s="67" t="s">
        <v>3</v>
      </c>
      <c r="B33" s="68" t="s">
        <v>109</v>
      </c>
      <c r="C33" s="69" t="s">
        <v>72</v>
      </c>
      <c r="D33" s="68" t="s">
        <v>4</v>
      </c>
      <c r="E33" s="78" t="s">
        <v>4</v>
      </c>
      <c r="F33" s="96" t="s">
        <v>4</v>
      </c>
      <c r="G33" s="97" t="s">
        <v>4</v>
      </c>
      <c r="H33" s="73">
        <v>39</v>
      </c>
    </row>
    <row r="34" spans="1:8" s="22" customFormat="1" ht="12.75">
      <c r="A34" s="3">
        <v>16</v>
      </c>
      <c r="B34" s="1" t="s">
        <v>109</v>
      </c>
      <c r="C34" s="8" t="s">
        <v>26</v>
      </c>
      <c r="D34" s="1" t="s">
        <v>7</v>
      </c>
      <c r="E34" s="12">
        <v>60</v>
      </c>
      <c r="F34" s="12"/>
      <c r="G34" s="13">
        <f>E34*F34</f>
        <v>0</v>
      </c>
      <c r="H34" s="21"/>
    </row>
    <row r="35" spans="1:8" s="22" customFormat="1" ht="12.75">
      <c r="A35" s="3">
        <v>17</v>
      </c>
      <c r="B35" s="1" t="s">
        <v>109</v>
      </c>
      <c r="C35" s="8" t="s">
        <v>27</v>
      </c>
      <c r="D35" s="1" t="s">
        <v>7</v>
      </c>
      <c r="E35" s="12">
        <v>49</v>
      </c>
      <c r="F35" s="12"/>
      <c r="G35" s="13">
        <f>E35*F35</f>
        <v>0</v>
      </c>
      <c r="H35" s="21"/>
    </row>
    <row r="36" spans="1:8" s="22" customFormat="1" ht="12.75">
      <c r="A36" s="3">
        <v>18</v>
      </c>
      <c r="B36" s="1" t="s">
        <v>109</v>
      </c>
      <c r="C36" s="8" t="s">
        <v>134</v>
      </c>
      <c r="D36" s="1" t="s">
        <v>7</v>
      </c>
      <c r="E36" s="12">
        <v>48</v>
      </c>
      <c r="F36" s="12"/>
      <c r="G36" s="13">
        <f>E36*F36</f>
        <v>0</v>
      </c>
      <c r="H36" s="21"/>
    </row>
    <row r="37" spans="1:8" s="22" customFormat="1" ht="12.75">
      <c r="A37" s="3">
        <v>19</v>
      </c>
      <c r="B37" s="1" t="s">
        <v>109</v>
      </c>
      <c r="C37" s="8" t="s">
        <v>30</v>
      </c>
      <c r="D37" s="1" t="s">
        <v>7</v>
      </c>
      <c r="E37" s="12">
        <v>41</v>
      </c>
      <c r="F37" s="12"/>
      <c r="G37" s="13">
        <f>E37*F37</f>
        <v>0</v>
      </c>
      <c r="H37" s="21"/>
    </row>
    <row r="38" spans="1:8" s="62" customFormat="1" ht="12">
      <c r="A38" s="54" t="s">
        <v>3</v>
      </c>
      <c r="B38" s="59" t="s">
        <v>104</v>
      </c>
      <c r="C38" s="60" t="s">
        <v>105</v>
      </c>
      <c r="D38" s="48" t="s">
        <v>4</v>
      </c>
      <c r="E38" s="50" t="s">
        <v>4</v>
      </c>
      <c r="F38" s="50" t="s">
        <v>4</v>
      </c>
      <c r="G38" s="51" t="s">
        <v>4</v>
      </c>
      <c r="H38" s="61"/>
    </row>
    <row r="39" spans="1:8" s="46" customFormat="1" ht="12.75">
      <c r="A39" s="42" t="s">
        <v>3</v>
      </c>
      <c r="B39" s="43" t="s">
        <v>106</v>
      </c>
      <c r="C39" s="44" t="s">
        <v>127</v>
      </c>
      <c r="D39" s="93" t="s">
        <v>4</v>
      </c>
      <c r="E39" s="94" t="s">
        <v>4</v>
      </c>
      <c r="F39" s="94" t="s">
        <v>4</v>
      </c>
      <c r="G39" s="95" t="s">
        <v>4</v>
      </c>
      <c r="H39" s="45">
        <v>43</v>
      </c>
    </row>
    <row r="40" spans="1:8" ht="22.5">
      <c r="A40" s="3">
        <v>20</v>
      </c>
      <c r="B40" s="1" t="s">
        <v>108</v>
      </c>
      <c r="C40" s="8" t="s">
        <v>107</v>
      </c>
      <c r="D40" s="4" t="s">
        <v>77</v>
      </c>
      <c r="E40" s="12">
        <v>968.2</v>
      </c>
      <c r="F40" s="12"/>
      <c r="G40" s="13">
        <f>SUM(E40*F40)</f>
        <v>0</v>
      </c>
      <c r="H40" s="20"/>
    </row>
    <row r="41" spans="1:8" s="33" customFormat="1" ht="12.75">
      <c r="A41" s="3">
        <v>21</v>
      </c>
      <c r="B41" s="1" t="s">
        <v>108</v>
      </c>
      <c r="C41" s="8" t="s">
        <v>48</v>
      </c>
      <c r="D41" s="4" t="s">
        <v>77</v>
      </c>
      <c r="E41" s="12">
        <v>6286</v>
      </c>
      <c r="F41" s="12"/>
      <c r="G41" s="13">
        <f>SUM(E41*F41)</f>
        <v>0</v>
      </c>
      <c r="H41" s="32"/>
    </row>
    <row r="42" spans="1:8" s="74" customFormat="1" ht="12.75">
      <c r="A42" s="67" t="s">
        <v>3</v>
      </c>
      <c r="B42" s="68" t="s">
        <v>88</v>
      </c>
      <c r="C42" s="69" t="s">
        <v>10</v>
      </c>
      <c r="D42" s="77" t="s">
        <v>4</v>
      </c>
      <c r="E42" s="78" t="s">
        <v>4</v>
      </c>
      <c r="F42" s="78" t="s">
        <v>4</v>
      </c>
      <c r="G42" s="79" t="s">
        <v>4</v>
      </c>
      <c r="H42" s="73">
        <v>46</v>
      </c>
    </row>
    <row r="43" spans="1:8" s="22" customFormat="1" ht="12.75">
      <c r="A43" s="3">
        <v>22</v>
      </c>
      <c r="B43" s="1" t="s">
        <v>88</v>
      </c>
      <c r="C43" s="8" t="s">
        <v>11</v>
      </c>
      <c r="D43" s="4" t="s">
        <v>77</v>
      </c>
      <c r="E43" s="12">
        <v>6500</v>
      </c>
      <c r="F43" s="12"/>
      <c r="G43" s="13">
        <f>E43*F43</f>
        <v>0</v>
      </c>
      <c r="H43" s="21"/>
    </row>
    <row r="44" spans="1:8" s="46" customFormat="1" ht="12.75">
      <c r="A44" s="42" t="s">
        <v>3</v>
      </c>
      <c r="B44" s="43" t="s">
        <v>110</v>
      </c>
      <c r="C44" s="44" t="s">
        <v>111</v>
      </c>
      <c r="D44" s="37" t="s">
        <v>4</v>
      </c>
      <c r="E44" s="38" t="s">
        <v>4</v>
      </c>
      <c r="F44" s="38" t="s">
        <v>4</v>
      </c>
      <c r="G44" s="39" t="s">
        <v>4</v>
      </c>
      <c r="H44" s="45"/>
    </row>
    <row r="45" spans="1:8" s="76" customFormat="1" ht="12.75">
      <c r="A45" s="67" t="s">
        <v>3</v>
      </c>
      <c r="B45" s="68" t="s">
        <v>112</v>
      </c>
      <c r="C45" s="69" t="s">
        <v>113</v>
      </c>
      <c r="D45" s="70" t="s">
        <v>4</v>
      </c>
      <c r="E45" s="71" t="s">
        <v>4</v>
      </c>
      <c r="F45" s="71" t="s">
        <v>4</v>
      </c>
      <c r="G45" s="72" t="s">
        <v>4</v>
      </c>
      <c r="H45" s="75">
        <v>49</v>
      </c>
    </row>
    <row r="46" spans="1:8" s="33" customFormat="1" ht="22.5">
      <c r="A46" s="3">
        <v>23</v>
      </c>
      <c r="B46" s="1" t="s">
        <v>112</v>
      </c>
      <c r="C46" s="8" t="s">
        <v>114</v>
      </c>
      <c r="D46" s="4" t="s">
        <v>47</v>
      </c>
      <c r="E46" s="12">
        <v>200</v>
      </c>
      <c r="F46" s="12"/>
      <c r="G46" s="13">
        <f>SUM(E46*F46)</f>
        <v>0</v>
      </c>
      <c r="H46" s="32"/>
    </row>
    <row r="47" spans="1:8" s="46" customFormat="1" ht="12.75">
      <c r="A47" s="42" t="s">
        <v>3</v>
      </c>
      <c r="B47" s="43" t="s">
        <v>89</v>
      </c>
      <c r="C47" s="44" t="s">
        <v>58</v>
      </c>
      <c r="D47" s="37" t="s">
        <v>4</v>
      </c>
      <c r="E47" s="38" t="s">
        <v>4</v>
      </c>
      <c r="F47" s="38" t="s">
        <v>4</v>
      </c>
      <c r="G47" s="39" t="s">
        <v>4</v>
      </c>
      <c r="H47" s="45"/>
    </row>
    <row r="48" spans="1:8" s="76" customFormat="1" ht="12.75">
      <c r="A48" s="67" t="s">
        <v>3</v>
      </c>
      <c r="B48" s="68" t="s">
        <v>90</v>
      </c>
      <c r="C48" s="69" t="s">
        <v>57</v>
      </c>
      <c r="D48" s="70" t="s">
        <v>4</v>
      </c>
      <c r="E48" s="71" t="s">
        <v>4</v>
      </c>
      <c r="F48" s="71" t="s">
        <v>4</v>
      </c>
      <c r="G48" s="72" t="s">
        <v>4</v>
      </c>
      <c r="H48" s="75">
        <v>56</v>
      </c>
    </row>
    <row r="49" spans="1:8" s="22" customFormat="1" ht="22.5">
      <c r="A49" s="3">
        <v>24</v>
      </c>
      <c r="B49" s="1" t="s">
        <v>90</v>
      </c>
      <c r="C49" s="8" t="s">
        <v>59</v>
      </c>
      <c r="D49" s="4" t="s">
        <v>77</v>
      </c>
      <c r="E49" s="12">
        <v>888.4</v>
      </c>
      <c r="F49" s="12"/>
      <c r="G49" s="13">
        <f>SUM(E49*F49)</f>
        <v>0</v>
      </c>
      <c r="H49" s="21"/>
    </row>
    <row r="50" spans="1:8" s="46" customFormat="1" ht="12.75">
      <c r="A50" s="42" t="s">
        <v>3</v>
      </c>
      <c r="B50" s="43" t="s">
        <v>91</v>
      </c>
      <c r="C50" s="44" t="s">
        <v>61</v>
      </c>
      <c r="D50" s="37" t="s">
        <v>4</v>
      </c>
      <c r="E50" s="38" t="s">
        <v>4</v>
      </c>
      <c r="F50" s="38" t="s">
        <v>4</v>
      </c>
      <c r="G50" s="39" t="s">
        <v>4</v>
      </c>
      <c r="H50" s="45"/>
    </row>
    <row r="51" spans="1:8" s="76" customFormat="1" ht="12.75">
      <c r="A51" s="67" t="s">
        <v>3</v>
      </c>
      <c r="B51" s="68" t="s">
        <v>92</v>
      </c>
      <c r="C51" s="69" t="s">
        <v>60</v>
      </c>
      <c r="D51" s="70" t="s">
        <v>4</v>
      </c>
      <c r="E51" s="71" t="s">
        <v>4</v>
      </c>
      <c r="F51" s="71" t="s">
        <v>4</v>
      </c>
      <c r="G51" s="72" t="s">
        <v>4</v>
      </c>
      <c r="H51" s="75"/>
    </row>
    <row r="52" spans="1:8" s="22" customFormat="1" ht="35.25">
      <c r="A52" s="3">
        <v>25</v>
      </c>
      <c r="B52" s="1" t="s">
        <v>92</v>
      </c>
      <c r="C52" s="8" t="s">
        <v>78</v>
      </c>
      <c r="D52" s="4" t="s">
        <v>77</v>
      </c>
      <c r="E52" s="12">
        <v>100.5</v>
      </c>
      <c r="F52" s="12"/>
      <c r="G52" s="13">
        <f>SUM(E52*F52)</f>
        <v>0</v>
      </c>
      <c r="H52" s="21"/>
    </row>
    <row r="53" spans="1:8" s="22" customFormat="1" ht="35.25">
      <c r="A53" s="3">
        <v>26</v>
      </c>
      <c r="B53" s="1" t="s">
        <v>92</v>
      </c>
      <c r="C53" s="8" t="s">
        <v>79</v>
      </c>
      <c r="D53" s="4" t="s">
        <v>77</v>
      </c>
      <c r="E53" s="12">
        <v>888.4</v>
      </c>
      <c r="F53" s="12"/>
      <c r="G53" s="13">
        <f>SUM(E53*F53)</f>
        <v>0</v>
      </c>
      <c r="H53" s="21"/>
    </row>
    <row r="54" spans="1:8" s="7" customFormat="1" ht="35.25">
      <c r="A54" s="3">
        <v>27</v>
      </c>
      <c r="B54" s="1" t="s">
        <v>92</v>
      </c>
      <c r="C54" s="8" t="s">
        <v>115</v>
      </c>
      <c r="D54" s="4" t="s">
        <v>77</v>
      </c>
      <c r="E54" s="12">
        <f>3615.2-9</f>
        <v>3606.2</v>
      </c>
      <c r="F54" s="12"/>
      <c r="G54" s="13">
        <f>SUM(E54*F54)</f>
        <v>0</v>
      </c>
      <c r="H54" s="23"/>
    </row>
    <row r="55" spans="1:8" s="53" customFormat="1" ht="12.75">
      <c r="A55" s="63" t="s">
        <v>3</v>
      </c>
      <c r="B55" s="59" t="s">
        <v>93</v>
      </c>
      <c r="C55" s="64" t="s">
        <v>20</v>
      </c>
      <c r="D55" s="59" t="s">
        <v>4</v>
      </c>
      <c r="E55" s="65" t="s">
        <v>4</v>
      </c>
      <c r="F55" s="65" t="s">
        <v>4</v>
      </c>
      <c r="G55" s="66" t="s">
        <v>4</v>
      </c>
      <c r="H55" s="52"/>
    </row>
    <row r="56" spans="1:8" s="74" customFormat="1" ht="12.75">
      <c r="A56" s="67" t="s">
        <v>3</v>
      </c>
      <c r="B56" s="68" t="s">
        <v>131</v>
      </c>
      <c r="C56" s="69" t="s">
        <v>25</v>
      </c>
      <c r="D56" s="77" t="s">
        <v>4</v>
      </c>
      <c r="E56" s="78" t="s">
        <v>4</v>
      </c>
      <c r="F56" s="78" t="s">
        <v>4</v>
      </c>
      <c r="G56" s="79" t="s">
        <v>4</v>
      </c>
      <c r="H56" s="73">
        <v>77</v>
      </c>
    </row>
    <row r="57" spans="1:8" s="22" customFormat="1" ht="12.75">
      <c r="A57" s="3">
        <v>28</v>
      </c>
      <c r="B57" s="4" t="s">
        <v>94</v>
      </c>
      <c r="C57" s="8" t="s">
        <v>51</v>
      </c>
      <c r="D57" s="4" t="s">
        <v>77</v>
      </c>
      <c r="E57" s="12">
        <v>6286</v>
      </c>
      <c r="F57" s="12"/>
      <c r="G57" s="13">
        <f>E57*F57</f>
        <v>0</v>
      </c>
      <c r="H57" s="21"/>
    </row>
    <row r="58" spans="1:8" s="74" customFormat="1" ht="12.75">
      <c r="A58" s="67" t="s">
        <v>3</v>
      </c>
      <c r="B58" s="68" t="s">
        <v>132</v>
      </c>
      <c r="C58" s="69" t="s">
        <v>14</v>
      </c>
      <c r="D58" s="77" t="s">
        <v>4</v>
      </c>
      <c r="E58" s="78" t="s">
        <v>4</v>
      </c>
      <c r="F58" s="78" t="s">
        <v>4</v>
      </c>
      <c r="G58" s="79" t="s">
        <v>4</v>
      </c>
      <c r="H58" s="73">
        <v>93</v>
      </c>
    </row>
    <row r="59" spans="1:8" s="22" customFormat="1" ht="22.5">
      <c r="A59" s="3">
        <v>29</v>
      </c>
      <c r="B59" s="1" t="s">
        <v>95</v>
      </c>
      <c r="C59" s="8" t="s">
        <v>31</v>
      </c>
      <c r="D59" s="4" t="s">
        <v>77</v>
      </c>
      <c r="E59" s="12">
        <v>6286</v>
      </c>
      <c r="F59" s="12"/>
      <c r="G59" s="13">
        <f>E59*F59</f>
        <v>0</v>
      </c>
      <c r="H59" s="21"/>
    </row>
    <row r="60" spans="1:8" s="74" customFormat="1" ht="12.75">
      <c r="A60" s="67" t="s">
        <v>3</v>
      </c>
      <c r="B60" s="68" t="s">
        <v>17</v>
      </c>
      <c r="C60" s="69" t="s">
        <v>71</v>
      </c>
      <c r="D60" s="77" t="s">
        <v>4</v>
      </c>
      <c r="E60" s="78" t="s">
        <v>4</v>
      </c>
      <c r="F60" s="78" t="s">
        <v>4</v>
      </c>
      <c r="G60" s="79" t="s">
        <v>4</v>
      </c>
      <c r="H60" s="73">
        <v>64</v>
      </c>
    </row>
    <row r="61" spans="1:8" s="22" customFormat="1" ht="22.5">
      <c r="A61" s="3">
        <v>30</v>
      </c>
      <c r="B61" s="1" t="s">
        <v>17</v>
      </c>
      <c r="C61" s="8" t="s">
        <v>32</v>
      </c>
      <c r="D61" s="4" t="s">
        <v>77</v>
      </c>
      <c r="E61" s="12">
        <v>6500</v>
      </c>
      <c r="F61" s="2"/>
      <c r="G61" s="13">
        <f>E61*F61</f>
        <v>0</v>
      </c>
      <c r="H61" s="21"/>
    </row>
    <row r="62" spans="1:8" s="76" customFormat="1" ht="12.75">
      <c r="A62" s="67" t="s">
        <v>3</v>
      </c>
      <c r="B62" s="68" t="s">
        <v>130</v>
      </c>
      <c r="C62" s="69" t="s">
        <v>118</v>
      </c>
      <c r="D62" s="77"/>
      <c r="E62" s="98"/>
      <c r="F62" s="99"/>
      <c r="G62" s="100"/>
      <c r="H62" s="75"/>
    </row>
    <row r="63" spans="1:8" s="22" customFormat="1" ht="33.75">
      <c r="A63" s="3"/>
      <c r="B63" s="1" t="s">
        <v>116</v>
      </c>
      <c r="C63" s="8" t="s">
        <v>135</v>
      </c>
      <c r="D63" s="4" t="s">
        <v>77</v>
      </c>
      <c r="E63" s="12">
        <f>353.3+33</f>
        <v>386.3</v>
      </c>
      <c r="F63" s="12"/>
      <c r="G63" s="13">
        <f>E63*F63</f>
        <v>0</v>
      </c>
      <c r="H63" s="21"/>
    </row>
    <row r="64" spans="1:8" s="22" customFormat="1" ht="33.75">
      <c r="A64" s="3">
        <v>31</v>
      </c>
      <c r="B64" s="1" t="s">
        <v>116</v>
      </c>
      <c r="C64" s="8" t="s">
        <v>119</v>
      </c>
      <c r="D64" s="4" t="s">
        <v>77</v>
      </c>
      <c r="E64" s="12">
        <v>888.4</v>
      </c>
      <c r="F64" s="12"/>
      <c r="G64" s="13">
        <f>E64*F64</f>
        <v>0</v>
      </c>
      <c r="H64" s="21"/>
    </row>
    <row r="65" spans="1:8" s="33" customFormat="1" ht="33.75">
      <c r="A65" s="3">
        <v>32</v>
      </c>
      <c r="B65" s="1" t="s">
        <v>116</v>
      </c>
      <c r="C65" s="8" t="s">
        <v>117</v>
      </c>
      <c r="D65" s="4" t="s">
        <v>77</v>
      </c>
      <c r="E65" s="12">
        <v>100.5</v>
      </c>
      <c r="F65" s="12"/>
      <c r="G65" s="13">
        <f>SUM(E65*F65)</f>
        <v>0</v>
      </c>
      <c r="H65" s="32"/>
    </row>
    <row r="66" spans="1:8" s="53" customFormat="1" ht="12.75">
      <c r="A66" s="63" t="s">
        <v>3</v>
      </c>
      <c r="B66" s="59" t="s">
        <v>97</v>
      </c>
      <c r="C66" s="64" t="s">
        <v>35</v>
      </c>
      <c r="D66" s="59" t="s">
        <v>4</v>
      </c>
      <c r="E66" s="65" t="s">
        <v>4</v>
      </c>
      <c r="F66" s="65" t="s">
        <v>4</v>
      </c>
      <c r="G66" s="66" t="s">
        <v>4</v>
      </c>
      <c r="H66" s="52"/>
    </row>
    <row r="67" spans="1:8" s="74" customFormat="1" ht="12.75">
      <c r="A67" s="67" t="s">
        <v>3</v>
      </c>
      <c r="B67" s="68" t="s">
        <v>98</v>
      </c>
      <c r="C67" s="69" t="s">
        <v>36</v>
      </c>
      <c r="D67" s="101" t="s">
        <v>4</v>
      </c>
      <c r="E67" s="71" t="s">
        <v>4</v>
      </c>
      <c r="F67" s="71" t="s">
        <v>4</v>
      </c>
      <c r="G67" s="72" t="s">
        <v>4</v>
      </c>
      <c r="H67" s="73"/>
    </row>
    <row r="68" spans="1:8" ht="12.75">
      <c r="A68" s="3">
        <v>33</v>
      </c>
      <c r="B68" s="1" t="s">
        <v>98</v>
      </c>
      <c r="C68" s="8" t="s">
        <v>37</v>
      </c>
      <c r="D68" s="4" t="s">
        <v>77</v>
      </c>
      <c r="E68" s="12">
        <v>1518.5</v>
      </c>
      <c r="F68" s="12"/>
      <c r="G68" s="13">
        <f>E68*F68</f>
        <v>0</v>
      </c>
      <c r="H68" s="20"/>
    </row>
    <row r="69" spans="1:7" s="53" customFormat="1" ht="12.75">
      <c r="A69" s="63" t="s">
        <v>3</v>
      </c>
      <c r="B69" s="59" t="s">
        <v>99</v>
      </c>
      <c r="C69" s="60" t="s">
        <v>21</v>
      </c>
      <c r="D69" s="59" t="s">
        <v>4</v>
      </c>
      <c r="E69" s="65" t="s">
        <v>4</v>
      </c>
      <c r="F69" s="65" t="s">
        <v>4</v>
      </c>
      <c r="G69" s="66" t="s">
        <v>4</v>
      </c>
    </row>
    <row r="70" spans="1:7" s="115" customFormat="1" ht="12.75">
      <c r="A70" s="102" t="s">
        <v>3</v>
      </c>
      <c r="B70" s="111" t="s">
        <v>124</v>
      </c>
      <c r="C70" s="112" t="s">
        <v>125</v>
      </c>
      <c r="D70" s="111"/>
      <c r="E70" s="113"/>
      <c r="F70" s="113"/>
      <c r="G70" s="114"/>
    </row>
    <row r="71" spans="1:8" s="74" customFormat="1" ht="12.75">
      <c r="A71" s="67" t="s">
        <v>3</v>
      </c>
      <c r="B71" s="68" t="s">
        <v>96</v>
      </c>
      <c r="C71" s="69" t="s">
        <v>9</v>
      </c>
      <c r="D71" s="101" t="s">
        <v>4</v>
      </c>
      <c r="E71" s="71" t="s">
        <v>4</v>
      </c>
      <c r="F71" s="71" t="s">
        <v>4</v>
      </c>
      <c r="G71" s="72" t="s">
        <v>4</v>
      </c>
      <c r="H71" s="74">
        <v>133</v>
      </c>
    </row>
    <row r="72" spans="1:7" ht="22.5">
      <c r="A72" s="3">
        <v>34</v>
      </c>
      <c r="B72" s="1" t="s">
        <v>96</v>
      </c>
      <c r="C72" s="8" t="s">
        <v>44</v>
      </c>
      <c r="D72" s="1" t="s">
        <v>8</v>
      </c>
      <c r="E72" s="12">
        <v>32</v>
      </c>
      <c r="F72" s="12"/>
      <c r="G72" s="13">
        <f>E72*F72</f>
        <v>0</v>
      </c>
    </row>
    <row r="73" spans="1:7" ht="22.5">
      <c r="A73" s="3">
        <v>35</v>
      </c>
      <c r="B73" s="1" t="s">
        <v>96</v>
      </c>
      <c r="C73" s="8" t="s">
        <v>43</v>
      </c>
      <c r="D73" s="1" t="s">
        <v>8</v>
      </c>
      <c r="E73" s="12">
        <f>1478.9-10.5</f>
        <v>1468.4</v>
      </c>
      <c r="F73" s="12"/>
      <c r="G73" s="13">
        <f>SUM(E73*F73)</f>
        <v>0</v>
      </c>
    </row>
    <row r="74" spans="1:7" ht="22.5">
      <c r="A74" s="3">
        <v>36</v>
      </c>
      <c r="B74" s="1" t="s">
        <v>96</v>
      </c>
      <c r="C74" s="8" t="s">
        <v>45</v>
      </c>
      <c r="D74" s="1" t="s">
        <v>8</v>
      </c>
      <c r="E74" s="12">
        <f>76.1+10.5</f>
        <v>86.6</v>
      </c>
      <c r="F74" s="12"/>
      <c r="G74" s="13">
        <f>SUM(E74*F74)</f>
        <v>0</v>
      </c>
    </row>
    <row r="75" spans="1:7" ht="22.5">
      <c r="A75" s="3">
        <v>37</v>
      </c>
      <c r="B75" s="1" t="s">
        <v>96</v>
      </c>
      <c r="C75" s="8" t="s">
        <v>46</v>
      </c>
      <c r="D75" s="1" t="s">
        <v>8</v>
      </c>
      <c r="E75" s="12">
        <v>478.2</v>
      </c>
      <c r="F75" s="12"/>
      <c r="G75" s="13">
        <f>E75*F75</f>
        <v>0</v>
      </c>
    </row>
    <row r="76" spans="1:7" s="104" customFormat="1" ht="12">
      <c r="A76" s="102" t="s">
        <v>3</v>
      </c>
      <c r="B76" s="103" t="s">
        <v>100</v>
      </c>
      <c r="C76" s="104" t="s">
        <v>62</v>
      </c>
      <c r="D76" s="105" t="s">
        <v>4</v>
      </c>
      <c r="E76" s="106" t="s">
        <v>4</v>
      </c>
      <c r="F76" s="106" t="s">
        <v>4</v>
      </c>
      <c r="G76" s="107" t="s">
        <v>4</v>
      </c>
    </row>
    <row r="77" spans="1:7" s="110" customFormat="1" ht="12">
      <c r="A77" s="108" t="s">
        <v>3</v>
      </c>
      <c r="B77" s="68" t="s">
        <v>101</v>
      </c>
      <c r="C77" s="109" t="s">
        <v>63</v>
      </c>
      <c r="D77" s="77" t="s">
        <v>4</v>
      </c>
      <c r="E77" s="78" t="s">
        <v>4</v>
      </c>
      <c r="F77" s="78" t="s">
        <v>4</v>
      </c>
      <c r="G77" s="79" t="s">
        <v>4</v>
      </c>
    </row>
    <row r="78" spans="1:7" s="7" customFormat="1" ht="22.5">
      <c r="A78" s="30">
        <v>38</v>
      </c>
      <c r="B78" s="11" t="s">
        <v>101</v>
      </c>
      <c r="C78" s="9" t="s">
        <v>64</v>
      </c>
      <c r="D78" s="4" t="s">
        <v>77</v>
      </c>
      <c r="E78" s="10">
        <f>3615.2-9</f>
        <v>3606.2</v>
      </c>
      <c r="F78" s="10"/>
      <c r="G78" s="31">
        <f>SUM(E78*F78)</f>
        <v>0</v>
      </c>
    </row>
    <row r="79" spans="1:8" s="46" customFormat="1" ht="12.75">
      <c r="A79" s="42" t="s">
        <v>3</v>
      </c>
      <c r="B79" s="43" t="s">
        <v>102</v>
      </c>
      <c r="C79" s="44" t="s">
        <v>65</v>
      </c>
      <c r="D79" s="105" t="s">
        <v>4</v>
      </c>
      <c r="E79" s="106" t="s">
        <v>4</v>
      </c>
      <c r="F79" s="106" t="s">
        <v>4</v>
      </c>
      <c r="G79" s="107" t="s">
        <v>4</v>
      </c>
      <c r="H79" s="45"/>
    </row>
    <row r="80" spans="1:8" s="76" customFormat="1" ht="12.75">
      <c r="A80" s="67" t="s">
        <v>3</v>
      </c>
      <c r="B80" s="68" t="s">
        <v>103</v>
      </c>
      <c r="C80" s="69" t="s">
        <v>66</v>
      </c>
      <c r="D80" s="77" t="s">
        <v>4</v>
      </c>
      <c r="E80" s="78" t="s">
        <v>4</v>
      </c>
      <c r="F80" s="78" t="s">
        <v>4</v>
      </c>
      <c r="G80" s="79" t="s">
        <v>4</v>
      </c>
      <c r="H80" s="75">
        <v>137</v>
      </c>
    </row>
    <row r="81" spans="1:8" s="22" customFormat="1" ht="22.5">
      <c r="A81" s="3">
        <v>39</v>
      </c>
      <c r="B81" s="1" t="s">
        <v>103</v>
      </c>
      <c r="C81" s="8" t="s">
        <v>67</v>
      </c>
      <c r="D81" s="4" t="s">
        <v>8</v>
      </c>
      <c r="E81" s="12">
        <v>2830.1</v>
      </c>
      <c r="F81" s="12"/>
      <c r="G81" s="13">
        <f>SUM(E81*F81)</f>
        <v>0</v>
      </c>
      <c r="H81" s="21"/>
    </row>
    <row r="82" spans="1:7" ht="18" customHeight="1">
      <c r="A82" s="24"/>
      <c r="B82" s="25"/>
      <c r="C82" s="129"/>
      <c r="D82" s="129"/>
      <c r="E82" s="130" t="s">
        <v>15</v>
      </c>
      <c r="F82" s="131"/>
      <c r="G82" s="26">
        <f>SUM(G5:G81)</f>
        <v>0</v>
      </c>
    </row>
    <row r="83" spans="1:7" ht="17.25" customHeight="1">
      <c r="A83" s="24"/>
      <c r="C83" s="20"/>
      <c r="D83" s="27"/>
      <c r="E83" s="118" t="s">
        <v>18</v>
      </c>
      <c r="F83" s="119"/>
      <c r="G83" s="28">
        <f>G82*0.23</f>
        <v>0</v>
      </c>
    </row>
    <row r="84" spans="1:7" ht="20.25" customHeight="1" thickBot="1">
      <c r="A84" s="24"/>
      <c r="D84" s="20"/>
      <c r="E84" s="120" t="s">
        <v>16</v>
      </c>
      <c r="F84" s="121"/>
      <c r="G84" s="29">
        <f>SUM(G82:G83)</f>
        <v>0</v>
      </c>
    </row>
    <row r="85" spans="1:4" ht="12.75">
      <c r="A85" s="24"/>
      <c r="C85" s="20"/>
      <c r="D85" s="20"/>
    </row>
    <row r="86" spans="1:4" ht="12.75">
      <c r="A86" s="24"/>
      <c r="C86" s="20"/>
      <c r="D86" s="20"/>
    </row>
  </sheetData>
  <sheetProtection/>
  <mergeCells count="7">
    <mergeCell ref="E84:F84"/>
    <mergeCell ref="E83:F83"/>
    <mergeCell ref="A2:G2"/>
    <mergeCell ref="A3:G3"/>
    <mergeCell ref="D4:E4"/>
    <mergeCell ref="C82:D82"/>
    <mergeCell ref="E82:F82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Bartek</cp:lastModifiedBy>
  <cp:lastPrinted>2017-06-09T09:58:35Z</cp:lastPrinted>
  <dcterms:created xsi:type="dcterms:W3CDTF">2000-11-13T06:25:45Z</dcterms:created>
  <dcterms:modified xsi:type="dcterms:W3CDTF">2017-06-18T21:16:38Z</dcterms:modified>
  <cp:category/>
  <cp:version/>
  <cp:contentType/>
  <cp:contentStatus/>
  <cp:revision>1</cp:revision>
</cp:coreProperties>
</file>