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6075" tabRatio="874" activeTab="3"/>
  </bookViews>
  <sheets>
    <sheet name="TABELA A" sheetId="1" r:id="rId1"/>
    <sheet name="A_WYMAGANIA OGÓLNE" sheetId="2" r:id="rId2"/>
    <sheet name="B_ROBOTY BUDOWLANE" sheetId="3" r:id="rId3"/>
    <sheet name="Kanalizacja w ul.Żwirowej" sheetId="4" r:id="rId4"/>
    <sheet name="TABELA B zbior_zest_kosztów" sheetId="5" r:id="rId5"/>
    <sheet name="Tabela B_ZZK" sheetId="6" r:id="rId6"/>
    <sheet name="ZZK" sheetId="7" r:id="rId7"/>
  </sheets>
  <definedNames>
    <definedName name="_xlnm.Print_Area" localSheetId="1">'A_WYMAGANIA OGÓLNE'!$A$1:$K$13</definedName>
    <definedName name="_xlnm.Print_Titles" localSheetId="1">'A_WYMAGANIA OGÓLNE'!$5:$7</definedName>
    <definedName name="_xlnm.Print_Titles" localSheetId="3">'Kanalizacja w ul.Żwirowej'!$1:$3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<sst xmlns="http://schemas.openxmlformats.org/spreadsheetml/2006/main" count="222" uniqueCount="134">
  <si>
    <t>A - WYMAGANIA OGÓLNE</t>
  </si>
  <si>
    <t>Lp.</t>
  </si>
  <si>
    <t>Nr S.T.</t>
  </si>
  <si>
    <t>Wyszczególnienie Elementów Rozliczeniowych</t>
  </si>
  <si>
    <t>Jednostka</t>
  </si>
  <si>
    <t>Wartość</t>
  </si>
  <si>
    <t>Nazwa</t>
  </si>
  <si>
    <t>Ilość</t>
  </si>
  <si>
    <t>1.</t>
  </si>
  <si>
    <t>3.</t>
  </si>
  <si>
    <t>4.</t>
  </si>
  <si>
    <t>5.</t>
  </si>
  <si>
    <t>6.</t>
  </si>
  <si>
    <t>ryczałt</t>
  </si>
  <si>
    <t>2.</t>
  </si>
  <si>
    <t xml:space="preserve">ST-00
</t>
  </si>
  <si>
    <t>7.</t>
  </si>
  <si>
    <t>9.</t>
  </si>
  <si>
    <t>10.</t>
  </si>
  <si>
    <t>11.</t>
  </si>
  <si>
    <t>12.</t>
  </si>
  <si>
    <t>13.</t>
  </si>
  <si>
    <t>20.</t>
  </si>
  <si>
    <t>21.</t>
  </si>
  <si>
    <t xml:space="preserve">RAZEM :" A-WYMAGANIA OGÓLNE" </t>
  </si>
  <si>
    <r>
      <t xml:space="preserve">  </t>
    </r>
    <r>
      <rPr>
        <sz val="8"/>
        <rFont val="Arial CE"/>
        <family val="2"/>
      </rPr>
      <t>Przenieść do :ZZK - Zbiorczego Zestawienia Kosztów</t>
    </r>
  </si>
  <si>
    <t>B- ROBOTY BUDOWLANE</t>
  </si>
  <si>
    <t>Cena Jedn.</t>
  </si>
  <si>
    <r>
      <t>m</t>
    </r>
    <r>
      <rPr>
        <vertAlign val="superscript"/>
        <sz val="10"/>
        <rFont val="Arial CE"/>
        <family val="2"/>
      </rPr>
      <t>2</t>
    </r>
  </si>
  <si>
    <t>mb</t>
  </si>
  <si>
    <t>Rozdział 1. ROBOTY BUDOWLANE W ZAKRESIE KŁADZENIA RUROCIĄGÓW (45231110-9)</t>
  </si>
  <si>
    <t>kpl</t>
  </si>
  <si>
    <t>Rozdział 2. ROBOTY DROGOWE (45233140-2)</t>
  </si>
  <si>
    <t>TABELA B</t>
  </si>
  <si>
    <t>ZBIORCZE ZESTAWIENIE KOSZTÓW DLA ROBÓT BUDOWLANO - MONTAŻOWYCH</t>
  </si>
  <si>
    <t xml:space="preserve">TABELA B </t>
  </si>
  <si>
    <t>ZBIORCZE ZESTAWIENIE KOSZTÓW DLA ROBÓT
 BUDOWLANO - MONTAŻOWYCH</t>
  </si>
  <si>
    <t>NR OBIEKTU</t>
  </si>
  <si>
    <t>OBIEKT</t>
  </si>
  <si>
    <t>WARTOŚĆ</t>
  </si>
  <si>
    <t>I</t>
  </si>
  <si>
    <t>II</t>
  </si>
  <si>
    <t>RAZEM:</t>
  </si>
  <si>
    <t>ZBIORCZE ZESTAWIENIE KOSZTÓW</t>
  </si>
  <si>
    <t>OZNACZENIE ELEMENTU</t>
  </si>
  <si>
    <t>NAZWA ELEMENTU</t>
  </si>
  <si>
    <t>TABELA A</t>
  </si>
  <si>
    <t>WYMAGANIA OGÓLNE</t>
  </si>
  <si>
    <t>ROBOTY BUDOWLANO-MONTAŻOWE</t>
  </si>
  <si>
    <t>RAZEM</t>
  </si>
  <si>
    <t>VAT</t>
  </si>
  <si>
    <t>CENA OFERTY ZAWIERAJĄCA VAT</t>
  </si>
  <si>
    <t>m2</t>
  </si>
  <si>
    <t>8.</t>
  </si>
  <si>
    <t>14.</t>
  </si>
  <si>
    <t>15.</t>
  </si>
  <si>
    <t>16.</t>
  </si>
  <si>
    <t>18.</t>
  </si>
  <si>
    <t>19.</t>
  </si>
  <si>
    <t>Dział 1. PRZYGOTOWANIE TERENU POD BUDOWĘ (45100000-8)                                                                                                                                              Dział 2. ROBOTY BUDOWLANE W ZAKRESIE WZNOSZENIA KOMPLETNYCH OBIEKTÓW BUDOWLANYCH LUB ICH CZĘŚCI ORAZ ROBOTY W ZAKRESIE INŻYNIERII LĄDOWEJ I WODNEJ (45200000-9)</t>
  </si>
  <si>
    <t>Rozbiórka i odtworzenie krawężników</t>
  </si>
  <si>
    <t>24.</t>
  </si>
  <si>
    <t>Dopływ do zbiornika z rur żelbetowych DN500mm wraz z wykopem,odwodnieniem,umocnieniem, zasypaniem i próbą szczelności</t>
  </si>
  <si>
    <t>Kanał z rur żelbetowych DN 800mm  wraz z  wykopem, odwodnieniem,umocnieniem,  zasypką, próbą szczelności i inspekcją TV</t>
  </si>
  <si>
    <t>Przelew ze zbiornika z rur żelbetowych DN 600mm wraz z wykopem,odwodnieniem,umocnieniem, zasypaniem i próbą szczelności</t>
  </si>
  <si>
    <t>Odpływ ze zbiornika  z rur żelbetowych DN 250mm wraz z wykopem,odwodnieniem,umocnieniem, zasypaniem i próbą szczelności</t>
  </si>
  <si>
    <t>Przyłącze kanalizacyjne do WC z rur PVC DN 200mm i DN 110mm wraz z wykopem,umocnieniem, zasypką i próbą szczelności</t>
  </si>
  <si>
    <t>Przyłącze wody miejskiej  do WC z rur PE 32mm  wraz z wykopem,umocnieniem, zasypką i próbą szczelności</t>
  </si>
  <si>
    <t>Studnia wodomierzowa z kręgów DN 1500mm wraz z kompletnym wyposażeniem technologicznym</t>
  </si>
  <si>
    <t>Studnie betonowe z kręgów DN 1200mm</t>
  </si>
  <si>
    <t>Studzienki tworzywowe o średnicy DN 425mm</t>
  </si>
  <si>
    <t>Studnie betonowe z kręgów DN 1500mm</t>
  </si>
  <si>
    <t>Wewnętrzna linia zasilająca i szafka ZS3</t>
  </si>
  <si>
    <t>Szafka RZS i linie kablowe zewnętrzne</t>
  </si>
  <si>
    <t>Instalacja uziemiająca</t>
  </si>
  <si>
    <t>Monitoring obiektu</t>
  </si>
  <si>
    <t>Rozdział 1. ROBOTY ZIEMNE (45111200-0)</t>
  </si>
  <si>
    <t>Płyta fundamentowa żelbetowa pod konstrukcję zbiornika</t>
  </si>
  <si>
    <t>m3</t>
  </si>
  <si>
    <t>Złoże filtracyjne tłuczniowe wykonane ręcznie w dnie zbiornika</t>
  </si>
  <si>
    <t>Umocnienie złoża filtracyjnego włókniną syntetyczną</t>
  </si>
  <si>
    <t>Płyta fundamentowa żelbetowa pod konstrukcję układu podczyszczania</t>
  </si>
  <si>
    <t>Rozdział 2. MONTAŻ I WZNOSZENIE GOTOWYCH KONSTRUKCJI Z PREFABRYKATÓW (45223800-4)</t>
  </si>
  <si>
    <t>Rozdział 3. ROBOTY NSTALACYJNE ELEKTRYCZNE (45310000-3)</t>
  </si>
  <si>
    <t>Dostawa i montaż układu podczyszczania ścieków deszczowych Qmax=50dm3/s wraz z układem pompowym</t>
  </si>
  <si>
    <t>Wykop pod zbiornik wraz z odwozem gruntu oraz zasypaniem wykopu</t>
  </si>
  <si>
    <t xml:space="preserve">m3 </t>
  </si>
  <si>
    <t>Humusowanie i obsianie skarp-teren nad zbiornikiem podziemnym</t>
  </si>
  <si>
    <t>Plac manewrowy z drogą dojazdową z płyt ażurowych 40x60x8cm na podsypce piaskowej gr.5cm,podbudowie z kruszywa łamanego gr.20cm i podbudowie z gruntu stabilizowanego cementem gr.12cm</t>
  </si>
  <si>
    <t>Krawężniki betonowe o wym.15x30cm na ławie betonowej z oporem</t>
  </si>
  <si>
    <t>Dostawa i montaż prefabrykowanego  szaletu publicznego z kompletnymi instalacjami i  wyposażeniem</t>
  </si>
  <si>
    <t>Rozbiórka i odtworzenie nawierzchni betonowej -droga dojazdowa do nowoprojektowanych zbiorników retencyjnych</t>
  </si>
  <si>
    <t>Zbiornik retencyjny oraz szalet publiczny z układem podczyszczania</t>
  </si>
  <si>
    <t>25.</t>
  </si>
  <si>
    <t>II. ZBIORNIK RETENCYJNY ORAZ SZALET PUBLICZNY Z UKŁADEM PODCZYSZCZANIA</t>
  </si>
  <si>
    <t>26.</t>
  </si>
  <si>
    <t>27.</t>
  </si>
  <si>
    <t>28.</t>
  </si>
  <si>
    <t>29.</t>
  </si>
  <si>
    <t>30.</t>
  </si>
  <si>
    <t>31.</t>
  </si>
  <si>
    <t xml:space="preserve">Budowa kanalizacji deszczowej w ul.Żwirowej wraz z budową zbiornika retencyjnego oraz szaletu publicznego z układem podczyszczania i gromadzenia wód opadowych ETAP I
 </t>
  </si>
  <si>
    <t xml:space="preserve">I.  KANALIZACJA DESZCZOWA  </t>
  </si>
  <si>
    <t xml:space="preserve">Rozbiórka i odtworzenie nawierzchni bitumicznej </t>
  </si>
  <si>
    <t xml:space="preserve">Rozbiórka i odtworzenie nawierzchni z kostki betonowej </t>
  </si>
  <si>
    <t xml:space="preserve">   Przenieść do "RAZEM Kanalizacja deszczowa "</t>
  </si>
  <si>
    <t xml:space="preserve">   Przenieść do "RAZEM Kanalizacja deszczowa"</t>
  </si>
  <si>
    <t>Kanalizacja deszczowa</t>
  </si>
  <si>
    <t>22.</t>
  </si>
  <si>
    <t>Budowa kanalizacji deszczowej w ul.Żwirowej wraz z budową zbiornika retencyjnego oraz szaletu publicznego z układem podczyszczania i gromadzenia wód opadowych  ETAP I</t>
  </si>
  <si>
    <r>
      <t xml:space="preserve">   </t>
    </r>
    <r>
      <rPr>
        <i/>
        <sz val="10"/>
        <rFont val="Arial"/>
        <family val="2"/>
      </rPr>
      <t>Razem ROBOTY BUDOWLANE W ZAKRESIE KŁADZENIA RUROCIĄGÓW:</t>
    </r>
  </si>
  <si>
    <r>
      <t xml:space="preserve">   </t>
    </r>
    <r>
      <rPr>
        <i/>
        <sz val="10"/>
        <rFont val="Arial"/>
        <family val="2"/>
      </rPr>
      <t>Razem ROBOTY DROGOWE :</t>
    </r>
  </si>
  <si>
    <r>
      <t xml:space="preserve">   </t>
    </r>
    <r>
      <rPr>
        <i/>
        <sz val="10"/>
        <rFont val="Arial"/>
        <family val="2"/>
      </rPr>
      <t>Razem ROBOTY ZIEMNE:
 Przenieść do "RAZEM Zbiornik retencyjny oraz szalet publiczny z układem podczyszczania"</t>
    </r>
  </si>
  <si>
    <r>
      <t xml:space="preserve">   </t>
    </r>
    <r>
      <rPr>
        <i/>
        <sz val="10"/>
        <rFont val="Arial"/>
        <family val="2"/>
      </rPr>
      <t>Razem MONTAŻ I WZNOSZENIE GOTOWYCH KONSTRUKCJI Z PREFABRYKATÓW
 Przenieść do "RAZEM Zbiornik retencyjny oraz szalet publiczny z układem podczyszczania"</t>
    </r>
  </si>
  <si>
    <r>
      <t xml:space="preserve">   </t>
    </r>
    <r>
      <rPr>
        <i/>
        <sz val="10"/>
        <rFont val="Arial"/>
        <family val="2"/>
      </rPr>
      <t>Razem ROBOTY INSTALACYJNE ELEKTRYCZNE:
 Przenieść do "RAZEM Zbiornik retencyjny oraz szalet publiczny z układem podczyszczania"</t>
    </r>
  </si>
  <si>
    <r>
      <t xml:space="preserve">   </t>
    </r>
    <r>
      <rPr>
        <b/>
        <i/>
        <sz val="11"/>
        <rFont val="Arial"/>
        <family val="2"/>
      </rPr>
      <t xml:space="preserve">Razem Budowa kanalizacji deszczowej w ul.Żwirowej wraz z budową zbiornika retencyjnego oraz szaletu publicznego z układem podczyszczania i gromadzenia wód opadowych
 </t>
    </r>
  </si>
  <si>
    <t>Ustawienie tablicy informacyjnej o dofinansowaniu z Unii Europejskiej</t>
  </si>
  <si>
    <t>Utrzymanie tablicy informacyjnej o dofinansowaniu z Unii Europejskiej w okresie wykonywania robót, demontaż przedmiotowej tablicy oraz ustawienie tablicy pamiątkowej o dofinansowaniu z Unii Europejskiej</t>
  </si>
  <si>
    <t>Tymczasowa organizacja ruchu</t>
  </si>
  <si>
    <t>ST-00, ST-02.00, ST-04.00</t>
  </si>
  <si>
    <t>ST-00, ST-03.00</t>
  </si>
  <si>
    <t>ST-00, ST-05.02</t>
  </si>
  <si>
    <t>ST-00, ST-05.03</t>
  </si>
  <si>
    <t>ST-00,ST-05.03</t>
  </si>
  <si>
    <t>ST-00, ST-05.03,ST-06.00</t>
  </si>
  <si>
    <t>ST-00, ST-07.00</t>
  </si>
  <si>
    <t>Przebudowa sieci kablowej nN i sieci  oświetlenia terenu</t>
  </si>
  <si>
    <t>23a.</t>
  </si>
  <si>
    <t>23b.</t>
  </si>
  <si>
    <t>23c.</t>
  </si>
  <si>
    <t>23d.</t>
  </si>
  <si>
    <t>Dostawa i montaż zbiornika podziemnego - 1 zbiornik o pojemności użytkowej V=500m3</t>
  </si>
  <si>
    <t xml:space="preserve">17. </t>
  </si>
  <si>
    <t>poz. anulowana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</si>
</sst>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</numFmts>
  <fonts count="48">
    <font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14"/>
      <name val="Arial CE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1" applyNumberFormat="0" applyProtection="0">
      <alignment horizontal="center" vertical="center" wrapText="1"/>
    </xf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2" fillId="30" borderId="1" applyNumberFormat="0" applyProtection="0">
      <alignment horizontal="center" vertical="center" wrapText="1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" fontId="0" fillId="0" borderId="1" applyFill="0" applyProtection="0">
      <alignment horizontal="center" vertical="center"/>
    </xf>
    <xf numFmtId="3" fontId="0" fillId="0" borderId="1" applyFill="0" applyProtection="0">
      <alignment horizontal="center" vertical="center"/>
    </xf>
    <xf numFmtId="0" fontId="0" fillId="0" borderId="1" applyNumberFormat="0" applyFill="0" applyProtection="0">
      <alignment horizontal="center" vertical="center"/>
    </xf>
    <xf numFmtId="0" fontId="36" fillId="0" borderId="4" applyNumberFormat="0" applyFill="0" applyAlignment="0" applyProtection="0"/>
    <xf numFmtId="0" fontId="37" fillId="31" borderId="5" applyNumberFormat="0" applyAlignment="0" applyProtection="0"/>
    <xf numFmtId="0" fontId="1" fillId="32" borderId="1" applyNumberFormat="0" applyProtection="0">
      <alignment horizontal="center" vertical="center"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28" borderId="2" applyNumberFormat="0" applyAlignment="0" applyProtection="0"/>
    <xf numFmtId="0" fontId="0" fillId="0" borderId="1" applyNumberFormat="0" applyProtection="0">
      <alignment horizontal="left" vertical="center" wrapText="1"/>
    </xf>
    <xf numFmtId="9" fontId="0" fillId="0" borderId="0" applyFill="0" applyBorder="0" applyAlignment="0" applyProtection="0"/>
    <xf numFmtId="0" fontId="3" fillId="34" borderId="1" applyNumberFormat="0" applyProtection="0">
      <alignment horizontal="center" vertical="center"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5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6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0" fillId="37" borderId="1" xfId="46" applyFont="1" applyFill="1" applyProtection="1">
      <alignment horizontal="center" vertical="center"/>
      <protection/>
    </xf>
    <xf numFmtId="4" fontId="0" fillId="37" borderId="1" xfId="46" applyFont="1" applyFill="1" applyAlignment="1" applyProtection="1">
      <alignment horizontal="center" vertical="center" wrapText="1"/>
      <protection/>
    </xf>
    <xf numFmtId="0" fontId="0" fillId="37" borderId="1" xfId="48" applyNumberFormat="1" applyFont="1" applyFill="1" applyProtection="1">
      <alignment horizontal="center" vertical="center"/>
      <protection/>
    </xf>
    <xf numFmtId="2" fontId="0" fillId="37" borderId="1" xfId="46" applyNumberFormat="1" applyFont="1" applyFill="1" applyProtection="1">
      <alignment horizontal="center" vertical="center"/>
      <protection/>
    </xf>
    <xf numFmtId="4" fontId="0" fillId="0" borderId="1" xfId="46" applyFont="1" applyFill="1" applyProtection="1">
      <alignment horizontal="center" vertical="center"/>
      <protection/>
    </xf>
    <xf numFmtId="0" fontId="0" fillId="0" borderId="1" xfId="48" applyNumberFormat="1" applyFont="1" applyFill="1" applyProtection="1">
      <alignment horizontal="center" vertical="center"/>
      <protection/>
    </xf>
    <xf numFmtId="2" fontId="0" fillId="0" borderId="1" xfId="46" applyNumberFormat="1" applyFont="1" applyFill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2" fontId="0" fillId="0" borderId="1" xfId="47" applyNumberFormat="1" applyFont="1" applyFill="1" applyProtection="1">
      <alignment horizontal="center" vertical="center"/>
      <protection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46" applyFont="1" applyFill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3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right" vertical="center" wrapText="1"/>
    </xf>
    <xf numFmtId="0" fontId="0" fillId="0" borderId="18" xfId="58" applyNumberFormat="1" applyFont="1" applyFill="1" applyBorder="1" applyProtection="1">
      <alignment horizontal="left" vertical="center" wrapText="1"/>
      <protection/>
    </xf>
    <xf numFmtId="0" fontId="0" fillId="0" borderId="19" xfId="58" applyNumberFormat="1" applyFont="1" applyFill="1" applyBorder="1" applyProtection="1">
      <alignment horizontal="left" vertical="center" wrapText="1"/>
      <protection/>
    </xf>
    <xf numFmtId="0" fontId="0" fillId="0" borderId="12" xfId="58" applyNumberFormat="1" applyFont="1" applyFill="1" applyBorder="1" applyProtection="1">
      <alignment horizontal="left" vertical="center" wrapText="1"/>
      <protection/>
    </xf>
    <xf numFmtId="0" fontId="3" fillId="34" borderId="1" xfId="60" applyNumberFormat="1" applyFont="1" applyBorder="1" applyProtection="1">
      <alignment horizontal="center" vertical="center"/>
      <protection/>
    </xf>
    <xf numFmtId="0" fontId="9" fillId="0" borderId="15" xfId="0" applyFont="1" applyBorder="1" applyAlignment="1">
      <alignment horizontal="right" vertical="center" wrapText="1"/>
    </xf>
    <xf numFmtId="0" fontId="1" fillId="38" borderId="1" xfId="39" applyNumberFormat="1" applyFont="1" applyFill="1" applyBorder="1" applyProtection="1">
      <alignment horizontal="center" vertical="center" wrapText="1"/>
      <protection/>
    </xf>
    <xf numFmtId="0" fontId="2" fillId="30" borderId="1" xfId="43" applyNumberFormat="1" applyFont="1" applyBorder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37" borderId="16" xfId="0" applyFont="1" applyFill="1" applyBorder="1" applyAlignment="1">
      <alignment horizontal="right" vertical="center" wrapText="1"/>
    </xf>
    <xf numFmtId="0" fontId="3" fillId="39" borderId="1" xfId="60" applyNumberFormat="1" applyFont="1" applyFill="1" applyBorder="1" applyProtection="1">
      <alignment horizontal="center" vertical="center"/>
      <protection/>
    </xf>
    <xf numFmtId="0" fontId="0" fillId="37" borderId="1" xfId="58" applyNumberFormat="1" applyFont="1" applyFill="1" applyBorder="1" applyProtection="1">
      <alignment horizontal="left" vertical="center" wrapText="1"/>
      <protection/>
    </xf>
    <xf numFmtId="0" fontId="0" fillId="0" borderId="1" xfId="58" applyNumberFormat="1" applyFont="1" applyFill="1" applyBorder="1" applyProtection="1">
      <alignment horizontal="left" vertical="center" wrapText="1"/>
      <protection/>
    </xf>
    <xf numFmtId="0" fontId="9" fillId="0" borderId="16" xfId="0" applyFont="1" applyBorder="1" applyAlignment="1">
      <alignment horizontal="right" vertical="center" wrapText="1"/>
    </xf>
    <xf numFmtId="0" fontId="0" fillId="37" borderId="18" xfId="58" applyNumberFormat="1" applyFont="1" applyFill="1" applyBorder="1" applyProtection="1">
      <alignment horizontal="left" vertical="center" wrapText="1"/>
      <protection/>
    </xf>
    <xf numFmtId="0" fontId="0" fillId="37" borderId="19" xfId="58" applyNumberFormat="1" applyFont="1" applyFill="1" applyBorder="1" applyProtection="1">
      <alignment horizontal="left" vertical="center" wrapText="1"/>
      <protection/>
    </xf>
    <xf numFmtId="0" fontId="0" fillId="37" borderId="12" xfId="58" applyNumberFormat="1" applyFont="1" applyFill="1" applyBorder="1" applyProtection="1">
      <alignment horizontal="left" vertical="center" wrapText="1"/>
      <protection/>
    </xf>
    <xf numFmtId="0" fontId="7" fillId="32" borderId="1" xfId="51" applyNumberFormat="1" applyFont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>
      <alignment horizontal="right" vertical="center" wrapText="1"/>
    </xf>
    <xf numFmtId="4" fontId="0" fillId="37" borderId="15" xfId="0" applyNumberFormat="1" applyFont="1" applyFill="1" applyBorder="1" applyAlignment="1">
      <alignment horizontal="center" vertical="center"/>
    </xf>
    <xf numFmtId="4" fontId="0" fillId="37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4" borderId="1" xfId="0" applyFont="1" applyFill="1" applyBorder="1" applyAlignment="1">
      <alignment horizontal="right" vertical="center" wrapText="1"/>
    </xf>
    <xf numFmtId="4" fontId="0" fillId="34" borderId="1" xfId="0" applyNumberFormat="1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3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sc" xfId="39"/>
    <cellStyle name="Dane wejściowe" xfId="40"/>
    <cellStyle name="Dane wyjściowe" xfId="41"/>
    <cellStyle name="Dobry" xfId="42"/>
    <cellStyle name="Dzial" xfId="43"/>
    <cellStyle name="Comma" xfId="44"/>
    <cellStyle name="Comma [0]" xfId="45"/>
    <cellStyle name="Ilosc" xfId="46"/>
    <cellStyle name="Ilosc_kpl" xfId="47"/>
    <cellStyle name="Jednostka" xfId="48"/>
    <cellStyle name="Komórka połączona" xfId="49"/>
    <cellStyle name="Komórka zaznaczona" xfId="50"/>
    <cellStyle name="Miejscowość" xfId="51"/>
    <cellStyle name="Nagłówek 1" xfId="52"/>
    <cellStyle name="Nagłówek 2" xfId="53"/>
    <cellStyle name="Nagłówek 3" xfId="54"/>
    <cellStyle name="Nagłówek 4" xfId="55"/>
    <cellStyle name="Neutralny" xfId="56"/>
    <cellStyle name="Obliczenia" xfId="57"/>
    <cellStyle name="Pozycja" xfId="58"/>
    <cellStyle name="Percent" xfId="59"/>
    <cellStyle name="Rozdzial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R18"/>
  <sheetViews>
    <sheetView view="pageLayout" workbookViewId="0" topLeftCell="C16">
      <selection activeCell="F25" sqref="F25"/>
    </sheetView>
  </sheetViews>
  <sheetFormatPr defaultColWidth="9.140625" defaultRowHeight="12.75"/>
  <sheetData>
    <row r="18" spans="1:18" ht="50.25" customHeight="1">
      <c r="A18" s="33" t="s"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</sheetData>
  <sheetProtection/>
  <mergeCells count="1">
    <mergeCell ref="A18:R18"/>
  </mergeCells>
  <printOptions/>
  <pageMargins left="0.7480314960629921" right="0.7480314960629921" top="0.984251968503937" bottom="0.984251968503937" header="0.5118110236220472" footer="0.5118110236220472"/>
  <pageSetup firstPageNumber="7" useFirstPageNumber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view="pageLayout" workbookViewId="0" topLeftCell="A3">
      <selection activeCell="J14" sqref="J14"/>
    </sheetView>
  </sheetViews>
  <sheetFormatPr defaultColWidth="9.140625" defaultRowHeight="12.75"/>
  <cols>
    <col min="2" max="2" width="18.7109375" style="0" customWidth="1"/>
    <col min="7" max="7" width="24.7109375" style="0" customWidth="1"/>
    <col min="8" max="9" width="12.7109375" style="0" customWidth="1"/>
    <col min="10" max="10" width="32.57421875" style="0" customWidth="1"/>
  </cols>
  <sheetData>
    <row r="1" spans="1:10" ht="30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21" ht="33.75" customHeight="1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  <c r="O2" s="15"/>
      <c r="R2" s="16"/>
      <c r="U2" s="15"/>
    </row>
    <row r="3" spans="1:10" ht="20.25">
      <c r="A3" s="1"/>
      <c r="B3" s="1"/>
      <c r="C3" s="2"/>
      <c r="D3" s="2"/>
      <c r="E3" s="2"/>
      <c r="F3" s="2"/>
      <c r="G3" s="2"/>
      <c r="H3" s="1"/>
      <c r="I3" s="1"/>
      <c r="J3" s="1"/>
    </row>
    <row r="4" spans="3:7" ht="12.75">
      <c r="C4" s="3"/>
      <c r="D4" s="3"/>
      <c r="E4" s="3"/>
      <c r="F4" s="3"/>
      <c r="G4" s="3"/>
    </row>
    <row r="5" spans="1:10" ht="18">
      <c r="A5" s="35" t="s">
        <v>1</v>
      </c>
      <c r="B5" s="35" t="s">
        <v>2</v>
      </c>
      <c r="C5" s="35" t="s">
        <v>3</v>
      </c>
      <c r="D5" s="35"/>
      <c r="E5" s="35"/>
      <c r="F5" s="35"/>
      <c r="G5" s="35"/>
      <c r="H5" s="35" t="s">
        <v>4</v>
      </c>
      <c r="I5" s="35"/>
      <c r="J5" s="35" t="s">
        <v>5</v>
      </c>
    </row>
    <row r="6" spans="1:10" ht="27" customHeight="1">
      <c r="A6" s="35"/>
      <c r="B6" s="35"/>
      <c r="C6" s="35"/>
      <c r="D6" s="35"/>
      <c r="E6" s="35"/>
      <c r="F6" s="35"/>
      <c r="G6" s="35"/>
      <c r="H6" s="4" t="s">
        <v>6</v>
      </c>
      <c r="I6" s="4" t="s">
        <v>7</v>
      </c>
      <c r="J6" s="35"/>
    </row>
    <row r="7" spans="1:10" ht="21" customHeight="1">
      <c r="A7" s="5" t="s">
        <v>8</v>
      </c>
      <c r="B7" s="5" t="s">
        <v>14</v>
      </c>
      <c r="C7" s="45" t="s">
        <v>9</v>
      </c>
      <c r="D7" s="45"/>
      <c r="E7" s="45"/>
      <c r="F7" s="45"/>
      <c r="G7" s="45"/>
      <c r="H7" s="5" t="s">
        <v>10</v>
      </c>
      <c r="I7" s="5" t="s">
        <v>11</v>
      </c>
      <c r="J7" s="5" t="s">
        <v>12</v>
      </c>
    </row>
    <row r="8" spans="1:10" ht="27" customHeight="1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s="8" customFormat="1" ht="36" customHeight="1">
      <c r="A9" s="6" t="s">
        <v>8</v>
      </c>
      <c r="B9" s="9" t="s">
        <v>15</v>
      </c>
      <c r="C9" s="47" t="s">
        <v>116</v>
      </c>
      <c r="D9" s="47"/>
      <c r="E9" s="47"/>
      <c r="F9" s="47"/>
      <c r="G9" s="47"/>
      <c r="H9" s="6" t="s">
        <v>13</v>
      </c>
      <c r="I9" s="7">
        <v>1</v>
      </c>
      <c r="J9" s="6"/>
    </row>
    <row r="10" spans="1:10" s="12" customFormat="1" ht="60.75" customHeight="1">
      <c r="A10" s="6" t="s">
        <v>14</v>
      </c>
      <c r="B10" s="9" t="s">
        <v>15</v>
      </c>
      <c r="C10" s="41" t="s">
        <v>117</v>
      </c>
      <c r="D10" s="41"/>
      <c r="E10" s="41"/>
      <c r="F10" s="41"/>
      <c r="G10" s="41"/>
      <c r="H10" s="10" t="s">
        <v>13</v>
      </c>
      <c r="I10" s="11">
        <v>1</v>
      </c>
      <c r="J10" s="10"/>
    </row>
    <row r="11" spans="1:10" s="12" customFormat="1" ht="24.75" customHeight="1">
      <c r="A11" s="6" t="s">
        <v>9</v>
      </c>
      <c r="B11" s="9" t="s">
        <v>15</v>
      </c>
      <c r="C11" s="42" t="s">
        <v>118</v>
      </c>
      <c r="D11" s="43"/>
      <c r="E11" s="43"/>
      <c r="F11" s="43"/>
      <c r="G11" s="44"/>
      <c r="H11" s="10" t="s">
        <v>13</v>
      </c>
      <c r="I11" s="11">
        <v>1</v>
      </c>
      <c r="J11" s="10"/>
    </row>
    <row r="12" spans="1:10" ht="21" customHeight="1">
      <c r="A12" s="37" t="s">
        <v>24</v>
      </c>
      <c r="B12" s="37"/>
      <c r="C12" s="37"/>
      <c r="D12" s="37"/>
      <c r="E12" s="37"/>
      <c r="F12" s="37"/>
      <c r="G12" s="37"/>
      <c r="H12" s="37"/>
      <c r="I12" s="37"/>
      <c r="J12" s="38">
        <f>SUM(J9:J11)</f>
        <v>0</v>
      </c>
    </row>
    <row r="13" spans="1:10" ht="12.75" customHeight="1">
      <c r="A13" s="40" t="s">
        <v>25</v>
      </c>
      <c r="B13" s="40"/>
      <c r="C13" s="40"/>
      <c r="D13" s="40"/>
      <c r="E13" s="40"/>
      <c r="F13" s="40"/>
      <c r="G13" s="40"/>
      <c r="H13" s="40"/>
      <c r="I13" s="40"/>
      <c r="J13" s="39"/>
    </row>
  </sheetData>
  <sheetProtection/>
  <mergeCells count="15">
    <mergeCell ref="A12:I12"/>
    <mergeCell ref="J12:J13"/>
    <mergeCell ref="A13:I13"/>
    <mergeCell ref="C10:G10"/>
    <mergeCell ref="C11:G11"/>
    <mergeCell ref="C7:G7"/>
    <mergeCell ref="A8:J8"/>
    <mergeCell ref="C9:G9"/>
    <mergeCell ref="A1:J1"/>
    <mergeCell ref="A5:A6"/>
    <mergeCell ref="B5:B6"/>
    <mergeCell ref="C5:G6"/>
    <mergeCell ref="H5:I5"/>
    <mergeCell ref="J5:J6"/>
    <mergeCell ref="A2:J2"/>
  </mergeCells>
  <printOptions/>
  <pageMargins left="0.7479166666666667" right="0.7479166666666667" top="0.9840277777777778" bottom="0.9840277777777778" header="0.5118055555555556" footer="0.5118055555555556"/>
  <pageSetup firstPageNumber="8" useFirstPageNumber="1" horizontalDpi="300" verticalDpi="300" orientation="landscape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9:R20"/>
  <sheetViews>
    <sheetView view="pageLayout" workbookViewId="0" topLeftCell="C1">
      <selection activeCell="F2" sqref="F2"/>
    </sheetView>
  </sheetViews>
  <sheetFormatPr defaultColWidth="9.140625" defaultRowHeight="12.75"/>
  <sheetData>
    <row r="19" spans="1:18" ht="12.75" customHeight="1">
      <c r="A19" s="33" t="s">
        <v>26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</sheetData>
  <sheetProtection/>
  <mergeCells count="1">
    <mergeCell ref="A19:R20"/>
  </mergeCells>
  <printOptions/>
  <pageMargins left="0.7479166666666667" right="0.7479166666666667" top="0.9840277777777778" bottom="0.9840277777777778" header="0.5118055555555556" footer="0.5118055555555556"/>
  <pageSetup firstPageNumber="13" useFirstPageNumber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90" zoomScaleNormal="90" zoomScaleSheetLayoutView="90" workbookViewId="0" topLeftCell="A8">
      <selection activeCell="J16" sqref="J16"/>
    </sheetView>
  </sheetViews>
  <sheetFormatPr defaultColWidth="11.57421875" defaultRowHeight="12.75"/>
  <cols>
    <col min="1" max="1" width="9.00390625" style="17" customWidth="1"/>
    <col min="2" max="2" width="17.7109375" style="17" customWidth="1"/>
    <col min="3" max="6" width="9.00390625" style="17" customWidth="1"/>
    <col min="7" max="7" width="24.7109375" style="17" customWidth="1"/>
    <col min="8" max="8" width="12.7109375" style="17" customWidth="1"/>
    <col min="9" max="9" width="15.7109375" style="32" customWidth="1"/>
    <col min="10" max="10" width="15.7109375" style="17" customWidth="1"/>
    <col min="11" max="11" width="24.7109375" style="17" customWidth="1"/>
    <col min="12" max="16384" width="11.57421875" style="17" customWidth="1"/>
  </cols>
  <sheetData>
    <row r="1" spans="1:11" ht="16.5" customHeight="1">
      <c r="A1" s="56" t="s">
        <v>1</v>
      </c>
      <c r="B1" s="56" t="s">
        <v>2</v>
      </c>
      <c r="C1" s="56" t="s">
        <v>3</v>
      </c>
      <c r="D1" s="56"/>
      <c r="E1" s="56"/>
      <c r="F1" s="56"/>
      <c r="G1" s="56"/>
      <c r="H1" s="56" t="s">
        <v>4</v>
      </c>
      <c r="I1" s="56"/>
      <c r="J1" s="56" t="s">
        <v>27</v>
      </c>
      <c r="K1" s="56" t="s">
        <v>5</v>
      </c>
    </row>
    <row r="2" spans="1:11" ht="24" customHeight="1">
      <c r="A2" s="56"/>
      <c r="B2" s="56"/>
      <c r="C2" s="56"/>
      <c r="D2" s="56"/>
      <c r="E2" s="56"/>
      <c r="F2" s="56"/>
      <c r="G2" s="56"/>
      <c r="H2" s="18" t="s">
        <v>6</v>
      </c>
      <c r="I2" s="19" t="s">
        <v>7</v>
      </c>
      <c r="J2" s="56"/>
      <c r="K2" s="56"/>
    </row>
    <row r="3" spans="1:11" ht="15.75">
      <c r="A3" s="18" t="s">
        <v>8</v>
      </c>
      <c r="B3" s="18" t="s">
        <v>14</v>
      </c>
      <c r="C3" s="57" t="s">
        <v>9</v>
      </c>
      <c r="D3" s="57"/>
      <c r="E3" s="57"/>
      <c r="F3" s="57"/>
      <c r="G3" s="57"/>
      <c r="H3" s="18" t="s">
        <v>10</v>
      </c>
      <c r="I3" s="19" t="s">
        <v>11</v>
      </c>
      <c r="J3" s="18" t="s">
        <v>12</v>
      </c>
      <c r="K3" s="18" t="s">
        <v>16</v>
      </c>
    </row>
    <row r="4" spans="1:11" ht="68.25" customHeight="1">
      <c r="A4" s="66" t="s">
        <v>101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24.75" customHeight="1">
      <c r="A5" s="54" t="s">
        <v>102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52.5" customHeight="1">
      <c r="A6" s="55" t="s">
        <v>59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22.5" customHeight="1">
      <c r="A7" s="52" t="s">
        <v>30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39.75" customHeight="1">
      <c r="A8" s="20" t="s">
        <v>8</v>
      </c>
      <c r="B8" s="21" t="s">
        <v>119</v>
      </c>
      <c r="C8" s="60" t="s">
        <v>63</v>
      </c>
      <c r="D8" s="60"/>
      <c r="E8" s="60"/>
      <c r="F8" s="60"/>
      <c r="G8" s="60"/>
      <c r="H8" s="22" t="s">
        <v>29</v>
      </c>
      <c r="I8" s="23">
        <v>75.4</v>
      </c>
      <c r="J8" s="20"/>
      <c r="K8" s="20">
        <f aca="true" t="shared" si="0" ref="K8:K17">I8*J8</f>
        <v>0</v>
      </c>
    </row>
    <row r="9" spans="1:11" ht="41.25" customHeight="1">
      <c r="A9" s="20" t="s">
        <v>14</v>
      </c>
      <c r="B9" s="21" t="s">
        <v>119</v>
      </c>
      <c r="C9" s="60" t="s">
        <v>62</v>
      </c>
      <c r="D9" s="60"/>
      <c r="E9" s="60"/>
      <c r="F9" s="60"/>
      <c r="G9" s="60"/>
      <c r="H9" s="22" t="s">
        <v>29</v>
      </c>
      <c r="I9" s="23">
        <v>71.2</v>
      </c>
      <c r="J9" s="20"/>
      <c r="K9" s="20">
        <f t="shared" si="0"/>
        <v>0</v>
      </c>
    </row>
    <row r="10" spans="1:11" ht="43.5" customHeight="1">
      <c r="A10" s="20" t="s">
        <v>9</v>
      </c>
      <c r="B10" s="21" t="s">
        <v>119</v>
      </c>
      <c r="C10" s="60" t="s">
        <v>64</v>
      </c>
      <c r="D10" s="60"/>
      <c r="E10" s="60"/>
      <c r="F10" s="60"/>
      <c r="G10" s="60"/>
      <c r="H10" s="22" t="s">
        <v>29</v>
      </c>
      <c r="I10" s="23">
        <v>85</v>
      </c>
      <c r="J10" s="20"/>
      <c r="K10" s="20">
        <f t="shared" si="0"/>
        <v>0</v>
      </c>
    </row>
    <row r="11" spans="1:11" ht="43.5" customHeight="1">
      <c r="A11" s="20" t="s">
        <v>10</v>
      </c>
      <c r="B11" s="21" t="s">
        <v>119</v>
      </c>
      <c r="C11" s="60" t="s">
        <v>71</v>
      </c>
      <c r="D11" s="60"/>
      <c r="E11" s="60"/>
      <c r="F11" s="60"/>
      <c r="G11" s="60"/>
      <c r="H11" s="22" t="s">
        <v>31</v>
      </c>
      <c r="I11" s="23">
        <v>10</v>
      </c>
      <c r="J11" s="20"/>
      <c r="K11" s="20">
        <f t="shared" si="0"/>
        <v>0</v>
      </c>
    </row>
    <row r="12" spans="1:11" ht="48" customHeight="1">
      <c r="A12" s="20" t="s">
        <v>11</v>
      </c>
      <c r="B12" s="21" t="s">
        <v>119</v>
      </c>
      <c r="C12" s="60" t="s">
        <v>65</v>
      </c>
      <c r="D12" s="60"/>
      <c r="E12" s="60"/>
      <c r="F12" s="60"/>
      <c r="G12" s="60"/>
      <c r="H12" s="22" t="s">
        <v>29</v>
      </c>
      <c r="I12" s="23">
        <v>89</v>
      </c>
      <c r="J12" s="20"/>
      <c r="K12" s="20">
        <f t="shared" si="0"/>
        <v>0</v>
      </c>
    </row>
    <row r="13" spans="1:11" ht="31.5" customHeight="1">
      <c r="A13" s="20" t="s">
        <v>12</v>
      </c>
      <c r="B13" s="21" t="s">
        <v>119</v>
      </c>
      <c r="C13" s="60" t="s">
        <v>66</v>
      </c>
      <c r="D13" s="60"/>
      <c r="E13" s="60"/>
      <c r="F13" s="60"/>
      <c r="G13" s="60"/>
      <c r="H13" s="22" t="s">
        <v>29</v>
      </c>
      <c r="I13" s="23">
        <v>94.1</v>
      </c>
      <c r="J13" s="20"/>
      <c r="K13" s="20">
        <f t="shared" si="0"/>
        <v>0</v>
      </c>
    </row>
    <row r="14" spans="1:11" ht="31.5" customHeight="1">
      <c r="A14" s="20" t="s">
        <v>16</v>
      </c>
      <c r="B14" s="21" t="s">
        <v>119</v>
      </c>
      <c r="C14" s="60" t="s">
        <v>69</v>
      </c>
      <c r="D14" s="60"/>
      <c r="E14" s="60"/>
      <c r="F14" s="60"/>
      <c r="G14" s="60"/>
      <c r="H14" s="22" t="s">
        <v>31</v>
      </c>
      <c r="I14" s="23">
        <v>5</v>
      </c>
      <c r="J14" s="20"/>
      <c r="K14" s="20">
        <f t="shared" si="0"/>
        <v>0</v>
      </c>
    </row>
    <row r="15" spans="1:11" ht="31.5" customHeight="1">
      <c r="A15" s="20" t="s">
        <v>53</v>
      </c>
      <c r="B15" s="21" t="s">
        <v>119</v>
      </c>
      <c r="C15" s="63" t="s">
        <v>70</v>
      </c>
      <c r="D15" s="64"/>
      <c r="E15" s="64"/>
      <c r="F15" s="64"/>
      <c r="G15" s="65"/>
      <c r="H15" s="22" t="s">
        <v>31</v>
      </c>
      <c r="I15" s="23">
        <v>4</v>
      </c>
      <c r="J15" s="20"/>
      <c r="K15" s="20">
        <f t="shared" si="0"/>
        <v>0</v>
      </c>
    </row>
    <row r="16" spans="1:11" ht="31.5" customHeight="1">
      <c r="A16" s="20" t="s">
        <v>17</v>
      </c>
      <c r="B16" s="21" t="s">
        <v>119</v>
      </c>
      <c r="C16" s="60" t="s">
        <v>67</v>
      </c>
      <c r="D16" s="60"/>
      <c r="E16" s="60"/>
      <c r="F16" s="60"/>
      <c r="G16" s="60"/>
      <c r="H16" s="22" t="s">
        <v>29</v>
      </c>
      <c r="I16" s="23">
        <v>89.5</v>
      </c>
      <c r="J16" s="20"/>
      <c r="K16" s="20">
        <f t="shared" si="0"/>
        <v>0</v>
      </c>
    </row>
    <row r="17" spans="1:11" ht="31.5" customHeight="1">
      <c r="A17" s="20" t="s">
        <v>18</v>
      </c>
      <c r="B17" s="21" t="s">
        <v>119</v>
      </c>
      <c r="C17" s="60" t="s">
        <v>68</v>
      </c>
      <c r="D17" s="60"/>
      <c r="E17" s="60"/>
      <c r="F17" s="60"/>
      <c r="G17" s="60"/>
      <c r="H17" s="22" t="s">
        <v>31</v>
      </c>
      <c r="I17" s="23">
        <v>1</v>
      </c>
      <c r="J17" s="20"/>
      <c r="K17" s="20">
        <f t="shared" si="0"/>
        <v>0</v>
      </c>
    </row>
    <row r="18" spans="1:11" ht="26.25" customHeight="1">
      <c r="A18" s="67" t="s">
        <v>110</v>
      </c>
      <c r="B18" s="67"/>
      <c r="C18" s="67"/>
      <c r="D18" s="67"/>
      <c r="E18" s="67"/>
      <c r="F18" s="67"/>
      <c r="G18" s="67"/>
      <c r="H18" s="67"/>
      <c r="I18" s="67"/>
      <c r="J18" s="67"/>
      <c r="K18" s="68">
        <f>SUM(K8:K17)</f>
        <v>0</v>
      </c>
    </row>
    <row r="19" spans="1:11" ht="19.5" customHeight="1">
      <c r="A19" s="58" t="s">
        <v>105</v>
      </c>
      <c r="B19" s="58"/>
      <c r="C19" s="58"/>
      <c r="D19" s="58"/>
      <c r="E19" s="58"/>
      <c r="F19" s="58"/>
      <c r="G19" s="58"/>
      <c r="H19" s="58"/>
      <c r="I19" s="58"/>
      <c r="J19" s="58"/>
      <c r="K19" s="69"/>
    </row>
    <row r="20" spans="1:11" ht="22.5" customHeight="1">
      <c r="A20" s="59" t="s">
        <v>32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30.75" customHeight="1">
      <c r="A21" s="20" t="s">
        <v>19</v>
      </c>
      <c r="B21" s="20" t="s">
        <v>120</v>
      </c>
      <c r="C21" s="60" t="s">
        <v>103</v>
      </c>
      <c r="D21" s="60"/>
      <c r="E21" s="60"/>
      <c r="F21" s="60"/>
      <c r="G21" s="60"/>
      <c r="H21" s="22" t="s">
        <v>52</v>
      </c>
      <c r="I21" s="23">
        <v>150</v>
      </c>
      <c r="J21" s="20"/>
      <c r="K21" s="20">
        <f>I21*J21</f>
        <v>0</v>
      </c>
    </row>
    <row r="22" spans="1:11" ht="33.75" customHeight="1">
      <c r="A22" s="24" t="s">
        <v>20</v>
      </c>
      <c r="B22" s="20" t="s">
        <v>120</v>
      </c>
      <c r="C22" s="61" t="s">
        <v>104</v>
      </c>
      <c r="D22" s="61"/>
      <c r="E22" s="61"/>
      <c r="F22" s="61"/>
      <c r="G22" s="61"/>
      <c r="H22" s="25" t="s">
        <v>52</v>
      </c>
      <c r="I22" s="26">
        <v>21</v>
      </c>
      <c r="J22" s="24"/>
      <c r="K22" s="24">
        <f>I22*J22</f>
        <v>0</v>
      </c>
    </row>
    <row r="23" spans="1:11" ht="38.25" customHeight="1">
      <c r="A23" s="24" t="s">
        <v>21</v>
      </c>
      <c r="B23" s="20" t="s">
        <v>120</v>
      </c>
      <c r="C23" s="49" t="s">
        <v>91</v>
      </c>
      <c r="D23" s="50"/>
      <c r="E23" s="50"/>
      <c r="F23" s="50"/>
      <c r="G23" s="51"/>
      <c r="H23" s="25" t="s">
        <v>52</v>
      </c>
      <c r="I23" s="26">
        <v>212</v>
      </c>
      <c r="J23" s="24"/>
      <c r="K23" s="24">
        <f>I23*J23</f>
        <v>0</v>
      </c>
    </row>
    <row r="24" spans="1:11" ht="24.75" customHeight="1">
      <c r="A24" s="24" t="s">
        <v>54</v>
      </c>
      <c r="B24" s="20" t="s">
        <v>120</v>
      </c>
      <c r="C24" s="49" t="s">
        <v>60</v>
      </c>
      <c r="D24" s="50"/>
      <c r="E24" s="50"/>
      <c r="F24" s="50"/>
      <c r="G24" s="51"/>
      <c r="H24" s="25" t="s">
        <v>29</v>
      </c>
      <c r="I24" s="26">
        <v>30</v>
      </c>
      <c r="J24" s="24"/>
      <c r="K24" s="24">
        <f>I24*J24</f>
        <v>0</v>
      </c>
    </row>
    <row r="25" spans="1:11" ht="24.75" customHeight="1">
      <c r="A25" s="24" t="s">
        <v>55</v>
      </c>
      <c r="B25" s="20" t="s">
        <v>120</v>
      </c>
      <c r="C25" s="49" t="s">
        <v>89</v>
      </c>
      <c r="D25" s="50"/>
      <c r="E25" s="50"/>
      <c r="F25" s="50"/>
      <c r="G25" s="51"/>
      <c r="H25" s="25" t="s">
        <v>29</v>
      </c>
      <c r="I25" s="26">
        <v>480</v>
      </c>
      <c r="J25" s="24"/>
      <c r="K25" s="24">
        <f>I25*J25</f>
        <v>0</v>
      </c>
    </row>
    <row r="26" spans="1:11" ht="42" customHeight="1">
      <c r="A26" s="24" t="s">
        <v>56</v>
      </c>
      <c r="B26" s="20" t="s">
        <v>120</v>
      </c>
      <c r="C26" s="49" t="s">
        <v>88</v>
      </c>
      <c r="D26" s="50"/>
      <c r="E26" s="50"/>
      <c r="F26" s="50"/>
      <c r="G26" s="51"/>
      <c r="H26" s="25" t="s">
        <v>28</v>
      </c>
      <c r="I26" s="26">
        <v>1735</v>
      </c>
      <c r="J26" s="24"/>
      <c r="K26" s="24">
        <v>0</v>
      </c>
    </row>
    <row r="27" spans="1:11" ht="42" customHeight="1">
      <c r="A27" s="24" t="s">
        <v>132</v>
      </c>
      <c r="B27" s="24"/>
      <c r="C27" s="49" t="s">
        <v>133</v>
      </c>
      <c r="D27" s="50"/>
      <c r="E27" s="50"/>
      <c r="F27" s="50"/>
      <c r="G27" s="51"/>
      <c r="H27" s="25"/>
      <c r="I27" s="26"/>
      <c r="J27" s="24"/>
      <c r="K27" s="24"/>
    </row>
    <row r="28" spans="1:11" ht="19.5" customHeight="1">
      <c r="A28" s="53" t="s">
        <v>111</v>
      </c>
      <c r="B28" s="53"/>
      <c r="C28" s="53"/>
      <c r="D28" s="53"/>
      <c r="E28" s="53"/>
      <c r="F28" s="53"/>
      <c r="G28" s="53"/>
      <c r="H28" s="53"/>
      <c r="I28" s="53"/>
      <c r="J28" s="53"/>
      <c r="K28" s="70">
        <f>SUM(K21:K27)</f>
        <v>0</v>
      </c>
    </row>
    <row r="29" spans="1:11" ht="30" customHeight="1">
      <c r="A29" s="62" t="s">
        <v>106</v>
      </c>
      <c r="B29" s="62"/>
      <c r="C29" s="62"/>
      <c r="D29" s="62"/>
      <c r="E29" s="62"/>
      <c r="F29" s="62"/>
      <c r="G29" s="62"/>
      <c r="H29" s="62"/>
      <c r="I29" s="62"/>
      <c r="J29" s="62"/>
      <c r="K29" s="71"/>
    </row>
    <row r="30" spans="1:11" ht="30" customHeight="1">
      <c r="A30" s="54" t="s">
        <v>94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61.5" customHeight="1">
      <c r="A31" s="55" t="s">
        <v>59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22.5" customHeight="1">
      <c r="A32" s="52" t="s">
        <v>76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38.25" customHeight="1">
      <c r="A33" s="27" t="s">
        <v>57</v>
      </c>
      <c r="B33" s="24" t="s">
        <v>121</v>
      </c>
      <c r="C33" s="49" t="s">
        <v>85</v>
      </c>
      <c r="D33" s="50"/>
      <c r="E33" s="50"/>
      <c r="F33" s="50"/>
      <c r="G33" s="51"/>
      <c r="H33" s="25" t="s">
        <v>86</v>
      </c>
      <c r="I33" s="28">
        <v>8200</v>
      </c>
      <c r="J33" s="27"/>
      <c r="K33" s="24">
        <f>I33*J33</f>
        <v>0</v>
      </c>
    </row>
    <row r="34" spans="1:11" ht="38.25" customHeight="1">
      <c r="A34" s="27" t="s">
        <v>58</v>
      </c>
      <c r="B34" s="24" t="s">
        <v>121</v>
      </c>
      <c r="C34" s="49" t="s">
        <v>87</v>
      </c>
      <c r="D34" s="50"/>
      <c r="E34" s="50"/>
      <c r="F34" s="50"/>
      <c r="G34" s="51"/>
      <c r="H34" s="25" t="s">
        <v>52</v>
      </c>
      <c r="I34" s="28">
        <v>2400</v>
      </c>
      <c r="J34" s="27"/>
      <c r="K34" s="24">
        <v>0</v>
      </c>
    </row>
    <row r="35" spans="1:11" ht="26.25" customHeight="1">
      <c r="A35" s="53" t="s">
        <v>112</v>
      </c>
      <c r="B35" s="53"/>
      <c r="C35" s="53"/>
      <c r="D35" s="53"/>
      <c r="E35" s="53"/>
      <c r="F35" s="53"/>
      <c r="G35" s="53"/>
      <c r="H35" s="53"/>
      <c r="I35" s="53"/>
      <c r="J35" s="53"/>
      <c r="K35" s="29">
        <f>SUM(K33:K34)</f>
        <v>0</v>
      </c>
    </row>
    <row r="36" spans="1:11" ht="38.25" customHeight="1">
      <c r="A36" s="52" t="s">
        <v>82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ht="38.25" customHeight="1">
      <c r="A37" s="27" t="s">
        <v>22</v>
      </c>
      <c r="B37" s="24" t="s">
        <v>122</v>
      </c>
      <c r="C37" s="49" t="s">
        <v>77</v>
      </c>
      <c r="D37" s="50"/>
      <c r="E37" s="50"/>
      <c r="F37" s="50"/>
      <c r="G37" s="51"/>
      <c r="H37" s="25" t="s">
        <v>78</v>
      </c>
      <c r="I37" s="28">
        <v>360.2</v>
      </c>
      <c r="J37" s="27"/>
      <c r="K37" s="24">
        <f aca="true" t="shared" si="1" ref="K37:K46">I37*J37</f>
        <v>0</v>
      </c>
    </row>
    <row r="38" spans="1:11" ht="38.25" customHeight="1">
      <c r="A38" s="27" t="s">
        <v>23</v>
      </c>
      <c r="B38" s="24" t="s">
        <v>123</v>
      </c>
      <c r="C38" s="49" t="s">
        <v>79</v>
      </c>
      <c r="D38" s="50"/>
      <c r="E38" s="50"/>
      <c r="F38" s="50"/>
      <c r="G38" s="51"/>
      <c r="H38" s="25" t="s">
        <v>78</v>
      </c>
      <c r="I38" s="28">
        <v>135.24</v>
      </c>
      <c r="J38" s="27"/>
      <c r="K38" s="24">
        <f t="shared" si="1"/>
        <v>0</v>
      </c>
    </row>
    <row r="39" spans="1:11" ht="38.25" customHeight="1">
      <c r="A39" s="27" t="s">
        <v>108</v>
      </c>
      <c r="B39" s="24" t="s">
        <v>122</v>
      </c>
      <c r="C39" s="49" t="s">
        <v>80</v>
      </c>
      <c r="D39" s="50"/>
      <c r="E39" s="50"/>
      <c r="F39" s="50"/>
      <c r="G39" s="51"/>
      <c r="H39" s="25" t="s">
        <v>52</v>
      </c>
      <c r="I39" s="28">
        <v>638.4</v>
      </c>
      <c r="J39" s="27"/>
      <c r="K39" s="24">
        <f t="shared" si="1"/>
        <v>0</v>
      </c>
    </row>
    <row r="40" spans="1:11" ht="38.25" customHeight="1">
      <c r="A40" s="27" t="s">
        <v>127</v>
      </c>
      <c r="B40" s="24" t="s">
        <v>122</v>
      </c>
      <c r="C40" s="49" t="s">
        <v>131</v>
      </c>
      <c r="D40" s="50"/>
      <c r="E40" s="50"/>
      <c r="F40" s="50"/>
      <c r="G40" s="51"/>
      <c r="H40" s="25" t="s">
        <v>31</v>
      </c>
      <c r="I40" s="28">
        <v>1</v>
      </c>
      <c r="J40" s="27"/>
      <c r="K40" s="24">
        <v>0</v>
      </c>
    </row>
    <row r="41" spans="1:11" ht="38.25" customHeight="1">
      <c r="A41" s="27" t="s">
        <v>128</v>
      </c>
      <c r="B41" s="24" t="s">
        <v>122</v>
      </c>
      <c r="C41" s="49" t="s">
        <v>131</v>
      </c>
      <c r="D41" s="50"/>
      <c r="E41" s="50"/>
      <c r="F41" s="50"/>
      <c r="G41" s="51"/>
      <c r="H41" s="25" t="s">
        <v>31</v>
      </c>
      <c r="I41" s="28">
        <v>1</v>
      </c>
      <c r="J41" s="27"/>
      <c r="K41" s="24">
        <v>0</v>
      </c>
    </row>
    <row r="42" spans="1:11" ht="38.25" customHeight="1">
      <c r="A42" s="27" t="s">
        <v>129</v>
      </c>
      <c r="B42" s="24" t="s">
        <v>122</v>
      </c>
      <c r="C42" s="49" t="s">
        <v>131</v>
      </c>
      <c r="D42" s="50"/>
      <c r="E42" s="50"/>
      <c r="F42" s="50"/>
      <c r="G42" s="51"/>
      <c r="H42" s="25" t="s">
        <v>31</v>
      </c>
      <c r="I42" s="28">
        <v>1</v>
      </c>
      <c r="J42" s="27"/>
      <c r="K42" s="24">
        <v>0</v>
      </c>
    </row>
    <row r="43" spans="1:11" ht="38.25" customHeight="1">
      <c r="A43" s="27" t="s">
        <v>130</v>
      </c>
      <c r="B43" s="24" t="s">
        <v>122</v>
      </c>
      <c r="C43" s="49" t="s">
        <v>131</v>
      </c>
      <c r="D43" s="50"/>
      <c r="E43" s="50"/>
      <c r="F43" s="50"/>
      <c r="G43" s="51"/>
      <c r="H43" s="25" t="s">
        <v>31</v>
      </c>
      <c r="I43" s="28">
        <v>1</v>
      </c>
      <c r="J43" s="27"/>
      <c r="K43" s="24">
        <v>0</v>
      </c>
    </row>
    <row r="44" spans="1:11" ht="38.25" customHeight="1">
      <c r="A44" s="27" t="s">
        <v>61</v>
      </c>
      <c r="B44" s="24" t="s">
        <v>122</v>
      </c>
      <c r="C44" s="49" t="s">
        <v>81</v>
      </c>
      <c r="D44" s="50"/>
      <c r="E44" s="50"/>
      <c r="F44" s="50"/>
      <c r="G44" s="51"/>
      <c r="H44" s="25" t="s">
        <v>78</v>
      </c>
      <c r="I44" s="28">
        <v>13.8</v>
      </c>
      <c r="J44" s="27"/>
      <c r="K44" s="24">
        <f t="shared" si="1"/>
        <v>0</v>
      </c>
    </row>
    <row r="45" spans="1:11" ht="38.25" customHeight="1">
      <c r="A45" s="27" t="s">
        <v>93</v>
      </c>
      <c r="B45" s="30" t="s">
        <v>124</v>
      </c>
      <c r="C45" s="49" t="s">
        <v>84</v>
      </c>
      <c r="D45" s="50"/>
      <c r="E45" s="50"/>
      <c r="F45" s="50"/>
      <c r="G45" s="51"/>
      <c r="H45" s="25" t="s">
        <v>31</v>
      </c>
      <c r="I45" s="28">
        <v>1</v>
      </c>
      <c r="J45" s="27"/>
      <c r="K45" s="24">
        <f t="shared" si="1"/>
        <v>0</v>
      </c>
    </row>
    <row r="46" spans="1:11" ht="38.25" customHeight="1">
      <c r="A46" s="27" t="s">
        <v>95</v>
      </c>
      <c r="B46" s="24" t="s">
        <v>122</v>
      </c>
      <c r="C46" s="49" t="s">
        <v>90</v>
      </c>
      <c r="D46" s="50"/>
      <c r="E46" s="50"/>
      <c r="F46" s="50"/>
      <c r="G46" s="51"/>
      <c r="H46" s="25" t="s">
        <v>31</v>
      </c>
      <c r="I46" s="28">
        <v>1</v>
      </c>
      <c r="J46" s="27"/>
      <c r="K46" s="24">
        <f t="shared" si="1"/>
        <v>0</v>
      </c>
    </row>
    <row r="47" spans="1:11" ht="26.25" customHeight="1">
      <c r="A47" s="53" t="s">
        <v>113</v>
      </c>
      <c r="B47" s="53"/>
      <c r="C47" s="53"/>
      <c r="D47" s="53"/>
      <c r="E47" s="53"/>
      <c r="F47" s="53"/>
      <c r="G47" s="53"/>
      <c r="H47" s="53"/>
      <c r="I47" s="53"/>
      <c r="J47" s="53"/>
      <c r="K47" s="29">
        <f>SUM(K37:K46)</f>
        <v>0</v>
      </c>
    </row>
    <row r="48" spans="1:11" ht="24.75" customHeight="1">
      <c r="A48" s="52" t="s">
        <v>83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1:11" ht="24.75" customHeight="1">
      <c r="A49" s="27" t="s">
        <v>96</v>
      </c>
      <c r="B49" s="24" t="s">
        <v>125</v>
      </c>
      <c r="C49" s="49" t="s">
        <v>72</v>
      </c>
      <c r="D49" s="50"/>
      <c r="E49" s="50"/>
      <c r="F49" s="50"/>
      <c r="G49" s="51"/>
      <c r="H49" s="25" t="s">
        <v>31</v>
      </c>
      <c r="I49" s="28">
        <v>1</v>
      </c>
      <c r="J49" s="27"/>
      <c r="K49" s="24">
        <f>I49*J49</f>
        <v>0</v>
      </c>
    </row>
    <row r="50" spans="1:11" ht="24.75" customHeight="1">
      <c r="A50" s="27" t="s">
        <v>97</v>
      </c>
      <c r="B50" s="24" t="s">
        <v>125</v>
      </c>
      <c r="C50" s="49" t="s">
        <v>73</v>
      </c>
      <c r="D50" s="50"/>
      <c r="E50" s="50"/>
      <c r="F50" s="50"/>
      <c r="G50" s="51"/>
      <c r="H50" s="25" t="s">
        <v>31</v>
      </c>
      <c r="I50" s="28">
        <v>1</v>
      </c>
      <c r="J50" s="27"/>
      <c r="K50" s="24">
        <f>I50*J50</f>
        <v>0</v>
      </c>
    </row>
    <row r="51" spans="1:11" ht="24.75" customHeight="1">
      <c r="A51" s="27" t="s">
        <v>98</v>
      </c>
      <c r="B51" s="24" t="s">
        <v>125</v>
      </c>
      <c r="C51" s="49" t="s">
        <v>74</v>
      </c>
      <c r="D51" s="50"/>
      <c r="E51" s="50"/>
      <c r="F51" s="50"/>
      <c r="G51" s="51"/>
      <c r="H51" s="25" t="s">
        <v>31</v>
      </c>
      <c r="I51" s="28">
        <v>1</v>
      </c>
      <c r="J51" s="27"/>
      <c r="K51" s="24">
        <v>0</v>
      </c>
    </row>
    <row r="52" spans="1:11" ht="24.75" customHeight="1">
      <c r="A52" s="27" t="s">
        <v>99</v>
      </c>
      <c r="B52" s="24" t="s">
        <v>125</v>
      </c>
      <c r="C52" s="49" t="s">
        <v>126</v>
      </c>
      <c r="D52" s="50"/>
      <c r="E52" s="50"/>
      <c r="F52" s="50"/>
      <c r="G52" s="51"/>
      <c r="H52" s="25" t="s">
        <v>31</v>
      </c>
      <c r="I52" s="28">
        <v>1</v>
      </c>
      <c r="J52" s="27"/>
      <c r="K52" s="24">
        <f>I52*J52</f>
        <v>0</v>
      </c>
    </row>
    <row r="53" spans="1:11" ht="24.75" customHeight="1">
      <c r="A53" s="27" t="s">
        <v>100</v>
      </c>
      <c r="B53" s="24" t="s">
        <v>125</v>
      </c>
      <c r="C53" s="49" t="s">
        <v>75</v>
      </c>
      <c r="D53" s="50"/>
      <c r="E53" s="50"/>
      <c r="F53" s="50"/>
      <c r="G53" s="51"/>
      <c r="H53" s="25" t="s">
        <v>31</v>
      </c>
      <c r="I53" s="28">
        <v>1</v>
      </c>
      <c r="J53" s="27"/>
      <c r="K53" s="24">
        <f>I53*J53</f>
        <v>0</v>
      </c>
    </row>
    <row r="54" spans="1:11" ht="26.25" customHeight="1">
      <c r="A54" s="53" t="s">
        <v>114</v>
      </c>
      <c r="B54" s="53"/>
      <c r="C54" s="53"/>
      <c r="D54" s="53"/>
      <c r="E54" s="53"/>
      <c r="F54" s="53"/>
      <c r="G54" s="53"/>
      <c r="H54" s="53"/>
      <c r="I54" s="53"/>
      <c r="J54" s="53"/>
      <c r="K54" s="29">
        <f>SUM(K49:K53)</f>
        <v>0</v>
      </c>
    </row>
    <row r="55" spans="1:11" ht="67.5" customHeight="1">
      <c r="A55" s="48" t="s">
        <v>115</v>
      </c>
      <c r="B55" s="48"/>
      <c r="C55" s="48"/>
      <c r="D55" s="48"/>
      <c r="E55" s="48"/>
      <c r="F55" s="48"/>
      <c r="G55" s="48"/>
      <c r="H55" s="48"/>
      <c r="I55" s="48"/>
      <c r="J55" s="48"/>
      <c r="K55" s="31">
        <f>K18+K28+K35+K47+K54</f>
        <v>0</v>
      </c>
    </row>
  </sheetData>
  <sheetProtection/>
  <mergeCells count="61">
    <mergeCell ref="C25:G25"/>
    <mergeCell ref="A54:J54"/>
    <mergeCell ref="K18:K19"/>
    <mergeCell ref="K28:K29"/>
    <mergeCell ref="C10:G10"/>
    <mergeCell ref="C12:G12"/>
    <mergeCell ref="C13:G13"/>
    <mergeCell ref="C16:G16"/>
    <mergeCell ref="C17:G17"/>
    <mergeCell ref="C24:G24"/>
    <mergeCell ref="C15:G15"/>
    <mergeCell ref="C11:G11"/>
    <mergeCell ref="C9:G9"/>
    <mergeCell ref="A4:K4"/>
    <mergeCell ref="A18:J18"/>
    <mergeCell ref="C8:G8"/>
    <mergeCell ref="A7:K7"/>
    <mergeCell ref="B1:B2"/>
    <mergeCell ref="C1:G2"/>
    <mergeCell ref="H1:I1"/>
    <mergeCell ref="A5:K5"/>
    <mergeCell ref="A6:K6"/>
    <mergeCell ref="C14:G14"/>
    <mergeCell ref="C51:G51"/>
    <mergeCell ref="C52:G52"/>
    <mergeCell ref="C53:G53"/>
    <mergeCell ref="A36:K36"/>
    <mergeCell ref="A20:K20"/>
    <mergeCell ref="C21:G21"/>
    <mergeCell ref="A35:J35"/>
    <mergeCell ref="C22:G22"/>
    <mergeCell ref="C23:G23"/>
    <mergeCell ref="A29:J29"/>
    <mergeCell ref="C44:G44"/>
    <mergeCell ref="C45:G45"/>
    <mergeCell ref="A31:K31"/>
    <mergeCell ref="A28:J28"/>
    <mergeCell ref="C37:G37"/>
    <mergeCell ref="J1:J2"/>
    <mergeCell ref="K1:K2"/>
    <mergeCell ref="C3:G3"/>
    <mergeCell ref="A19:J19"/>
    <mergeCell ref="A1:A2"/>
    <mergeCell ref="A30:K30"/>
    <mergeCell ref="C41:G41"/>
    <mergeCell ref="C42:G42"/>
    <mergeCell ref="C43:G43"/>
    <mergeCell ref="C27:G27"/>
    <mergeCell ref="C38:G38"/>
    <mergeCell ref="C39:G39"/>
    <mergeCell ref="C40:G40"/>
    <mergeCell ref="A55:J55"/>
    <mergeCell ref="C26:G26"/>
    <mergeCell ref="A32:K32"/>
    <mergeCell ref="A48:K48"/>
    <mergeCell ref="C34:G34"/>
    <mergeCell ref="C49:G49"/>
    <mergeCell ref="C50:G50"/>
    <mergeCell ref="C46:G46"/>
    <mergeCell ref="A47:J47"/>
    <mergeCell ref="C33:G33"/>
  </mergeCells>
  <printOptions/>
  <pageMargins left="0.7479166666666667" right="0.7479166666666667" top="0.9840277777777778" bottom="0.9840277777777778" header="0.5118055555555556" footer="0.5118055555555556"/>
  <pageSetup firstPageNumber="14" useFirstPageNumber="1" horizontalDpi="600" verticalDpi="600" orientation="landscape" paperSize="9" scale="68" r:id="rId1"/>
  <rowBreaks count="2" manualBreakCount="2">
    <brk id="19" max="255" man="1"/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1:N12"/>
  <sheetViews>
    <sheetView view="pageLayout" workbookViewId="0" topLeftCell="A1">
      <selection activeCell="N6" sqref="N6:N7"/>
    </sheetView>
  </sheetViews>
  <sheetFormatPr defaultColWidth="9.140625" defaultRowHeight="12.75"/>
  <sheetData>
    <row r="11" spans="1:14" ht="30">
      <c r="A11" s="72" t="s">
        <v>33</v>
      </c>
      <c r="B11" s="72"/>
      <c r="C11" s="72"/>
      <c r="D11" s="72"/>
      <c r="E11" s="72"/>
      <c r="F11" s="72"/>
      <c r="G11" s="72"/>
      <c r="H11" s="72"/>
      <c r="I11" s="72"/>
      <c r="J11" s="73"/>
      <c r="K11" s="73"/>
      <c r="L11" s="73"/>
      <c r="M11" s="73"/>
      <c r="N11" s="73"/>
    </row>
    <row r="12" spans="1:14" ht="141.75" customHeight="1">
      <c r="A12" s="72" t="s">
        <v>34</v>
      </c>
      <c r="B12" s="72"/>
      <c r="C12" s="72"/>
      <c r="D12" s="72"/>
      <c r="E12" s="72"/>
      <c r="F12" s="72"/>
      <c r="G12" s="72"/>
      <c r="H12" s="72"/>
      <c r="I12" s="72"/>
      <c r="J12" s="73"/>
      <c r="K12" s="73"/>
      <c r="L12" s="73"/>
      <c r="M12" s="73"/>
      <c r="N12" s="73"/>
    </row>
  </sheetData>
  <sheetProtection/>
  <mergeCells count="2">
    <mergeCell ref="A11:N11"/>
    <mergeCell ref="A12:N1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0"/>
  <sheetViews>
    <sheetView view="pageLayout" workbookViewId="0" topLeftCell="A7">
      <selection activeCell="G9" sqref="G9:I9"/>
    </sheetView>
  </sheetViews>
  <sheetFormatPr defaultColWidth="9.140625" defaultRowHeight="12.75"/>
  <cols>
    <col min="2" max="2" width="4.7109375" style="0" customWidth="1"/>
    <col min="6" max="6" width="15.7109375" style="0" customWidth="1"/>
    <col min="9" max="9" width="7.00390625" style="0" customWidth="1"/>
  </cols>
  <sheetData>
    <row r="3" spans="1:11" ht="20.2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13"/>
      <c r="K3" s="13"/>
    </row>
    <row r="4" spans="1:11" ht="48" customHeight="1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13"/>
      <c r="K4" s="13"/>
    </row>
    <row r="5" spans="1:11" ht="48" customHeight="1">
      <c r="A5" s="1"/>
      <c r="B5" s="1"/>
      <c r="C5" s="1"/>
      <c r="D5" s="1"/>
      <c r="E5" s="1"/>
      <c r="F5" s="1"/>
      <c r="G5" s="1"/>
      <c r="H5" s="1"/>
      <c r="I5" s="1"/>
      <c r="J5" s="13"/>
      <c r="K5" s="13"/>
    </row>
    <row r="6" spans="1:11" ht="24" customHeight="1">
      <c r="A6" s="1"/>
      <c r="B6" s="1"/>
      <c r="C6" s="1"/>
      <c r="D6" s="1"/>
      <c r="E6" s="1"/>
      <c r="F6" s="1"/>
      <c r="G6" s="1"/>
      <c r="H6" s="1"/>
      <c r="I6" s="1"/>
      <c r="J6" s="13"/>
      <c r="K6" s="13"/>
    </row>
    <row r="7" spans="1:11" ht="44.25" customHeight="1">
      <c r="A7" s="85" t="s">
        <v>37</v>
      </c>
      <c r="B7" s="85"/>
      <c r="C7" s="85" t="s">
        <v>38</v>
      </c>
      <c r="D7" s="85"/>
      <c r="E7" s="85"/>
      <c r="F7" s="85"/>
      <c r="G7" s="85" t="s">
        <v>39</v>
      </c>
      <c r="H7" s="85"/>
      <c r="I7" s="85"/>
      <c r="J7" s="13"/>
      <c r="K7" s="13"/>
    </row>
    <row r="8" spans="1:11" ht="72" customHeight="1">
      <c r="A8" s="74" t="s">
        <v>40</v>
      </c>
      <c r="B8" s="74"/>
      <c r="C8" s="75" t="s">
        <v>107</v>
      </c>
      <c r="D8" s="75"/>
      <c r="E8" s="75"/>
      <c r="F8" s="75"/>
      <c r="G8" s="76">
        <f>'Kanalizacja w ul.Żwirowej'!K18+'Kanalizacja w ul.Żwirowej'!K28</f>
        <v>0</v>
      </c>
      <c r="H8" s="77"/>
      <c r="I8" s="77"/>
      <c r="J8" s="13"/>
      <c r="K8" s="13"/>
    </row>
    <row r="9" spans="1:11" ht="101.25" customHeight="1">
      <c r="A9" s="74" t="s">
        <v>41</v>
      </c>
      <c r="B9" s="74"/>
      <c r="C9" s="75" t="s">
        <v>92</v>
      </c>
      <c r="D9" s="75"/>
      <c r="E9" s="75"/>
      <c r="F9" s="75"/>
      <c r="G9" s="78">
        <f>'Kanalizacja w ul.Żwirowej'!K35+'Kanalizacja w ul.Żwirowej'!K47+'Kanalizacja w ul.Żwirowej'!K54</f>
        <v>0</v>
      </c>
      <c r="H9" s="79"/>
      <c r="I9" s="80"/>
      <c r="J9" s="13"/>
      <c r="K9" s="13"/>
    </row>
    <row r="10" spans="1:11" ht="18">
      <c r="A10" s="81" t="s">
        <v>42</v>
      </c>
      <c r="B10" s="81"/>
      <c r="C10" s="81"/>
      <c r="D10" s="81"/>
      <c r="E10" s="81"/>
      <c r="F10" s="81"/>
      <c r="G10" s="82">
        <f>G8+G9</f>
        <v>0</v>
      </c>
      <c r="H10" s="83"/>
      <c r="I10" s="83"/>
      <c r="J10" s="13"/>
      <c r="K10" s="13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13">
    <mergeCell ref="A10:F10"/>
    <mergeCell ref="G10:I10"/>
    <mergeCell ref="A3:I3"/>
    <mergeCell ref="A4:I4"/>
    <mergeCell ref="A7:B7"/>
    <mergeCell ref="C7:F7"/>
    <mergeCell ref="G7:I7"/>
    <mergeCell ref="A8:B8"/>
    <mergeCell ref="C8:F8"/>
    <mergeCell ref="G8:I8"/>
    <mergeCell ref="A9:B9"/>
    <mergeCell ref="C9:F9"/>
    <mergeCell ref="G9:I9"/>
  </mergeCells>
  <printOptions/>
  <pageMargins left="0.7479166666666667" right="0.7479166666666667" top="0.9840277777777778" bottom="0.9840277777777778" header="0.5118055555555556" footer="0.5118055555555556"/>
  <pageSetup firstPageNumber="59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M9" sqref="M9"/>
    </sheetView>
  </sheetViews>
  <sheetFormatPr defaultColWidth="9.140625" defaultRowHeight="12.75"/>
  <cols>
    <col min="3" max="3" width="13.140625" style="0" customWidth="1"/>
    <col min="9" max="9" width="21.421875" style="0" customWidth="1"/>
  </cols>
  <sheetData>
    <row r="2" spans="1:9" ht="20.25">
      <c r="A2" s="86" t="s">
        <v>43</v>
      </c>
      <c r="B2" s="86"/>
      <c r="C2" s="86"/>
      <c r="D2" s="86"/>
      <c r="E2" s="86"/>
      <c r="F2" s="86"/>
      <c r="G2" s="86"/>
      <c r="H2" s="86"/>
      <c r="I2" s="86"/>
    </row>
    <row r="3" spans="1:9" ht="20.25">
      <c r="A3" s="14"/>
      <c r="B3" s="14"/>
      <c r="C3" s="14"/>
      <c r="D3" s="14"/>
      <c r="E3" s="14"/>
      <c r="F3" s="14"/>
      <c r="G3" s="14"/>
      <c r="H3" s="14"/>
      <c r="I3" s="14"/>
    </row>
    <row r="4" spans="1:9" ht="20.25">
      <c r="A4" s="14"/>
      <c r="B4" s="14"/>
      <c r="C4" s="14"/>
      <c r="D4" s="14"/>
      <c r="E4" s="14"/>
      <c r="F4" s="14"/>
      <c r="G4" s="14"/>
      <c r="H4" s="14"/>
      <c r="I4" s="14"/>
    </row>
    <row r="7" spans="1:9" ht="42" customHeight="1">
      <c r="A7" s="85" t="s">
        <v>44</v>
      </c>
      <c r="B7" s="85"/>
      <c r="C7" s="85"/>
      <c r="D7" s="85" t="s">
        <v>45</v>
      </c>
      <c r="E7" s="85"/>
      <c r="F7" s="85"/>
      <c r="G7" s="85"/>
      <c r="H7" s="85" t="s">
        <v>39</v>
      </c>
      <c r="I7" s="85"/>
    </row>
    <row r="8" spans="1:9" ht="45" customHeight="1">
      <c r="A8" s="87" t="s">
        <v>46</v>
      </c>
      <c r="B8" s="87"/>
      <c r="C8" s="87"/>
      <c r="D8" s="87" t="s">
        <v>47</v>
      </c>
      <c r="E8" s="87"/>
      <c r="F8" s="87"/>
      <c r="G8" s="87"/>
      <c r="H8" s="90">
        <f>'A_WYMAGANIA OGÓLNE'!J12</f>
        <v>0</v>
      </c>
      <c r="I8" s="91"/>
    </row>
    <row r="9" spans="1:9" ht="45" customHeight="1">
      <c r="A9" s="87" t="s">
        <v>33</v>
      </c>
      <c r="B9" s="87"/>
      <c r="C9" s="87"/>
      <c r="D9" s="87" t="s">
        <v>48</v>
      </c>
      <c r="E9" s="87"/>
      <c r="F9" s="87"/>
      <c r="G9" s="87"/>
      <c r="H9" s="92">
        <f>'Kanalizacja w ul.Żwirowej'!K55</f>
        <v>0</v>
      </c>
      <c r="I9" s="91"/>
    </row>
    <row r="10" spans="4:9" ht="45" customHeight="1">
      <c r="D10" s="87" t="s">
        <v>49</v>
      </c>
      <c r="E10" s="87"/>
      <c r="F10" s="87"/>
      <c r="G10" s="87"/>
      <c r="H10" s="88">
        <f>H8+H9</f>
        <v>0</v>
      </c>
      <c r="I10" s="89"/>
    </row>
    <row r="11" spans="4:9" ht="45" customHeight="1">
      <c r="D11" s="87" t="s">
        <v>50</v>
      </c>
      <c r="E11" s="87"/>
      <c r="F11" s="87"/>
      <c r="G11" s="87"/>
      <c r="H11" s="93"/>
      <c r="I11" s="93"/>
    </row>
    <row r="12" spans="4:9" ht="45" customHeight="1">
      <c r="D12" s="87" t="s">
        <v>51</v>
      </c>
      <c r="E12" s="87"/>
      <c r="F12" s="87"/>
      <c r="G12" s="87"/>
      <c r="H12" s="93"/>
      <c r="I12" s="93"/>
    </row>
  </sheetData>
  <sheetProtection/>
  <mergeCells count="16">
    <mergeCell ref="D9:G9"/>
    <mergeCell ref="H9:I9"/>
    <mergeCell ref="D11:G11"/>
    <mergeCell ref="H11:I11"/>
    <mergeCell ref="D12:G12"/>
    <mergeCell ref="H12:I12"/>
    <mergeCell ref="A2:I2"/>
    <mergeCell ref="A7:C7"/>
    <mergeCell ref="D7:G7"/>
    <mergeCell ref="H7:I7"/>
    <mergeCell ref="D10:G10"/>
    <mergeCell ref="H10:I10"/>
    <mergeCell ref="A8:C8"/>
    <mergeCell ref="D8:G8"/>
    <mergeCell ref="H8:I8"/>
    <mergeCell ref="A9:C9"/>
  </mergeCells>
  <printOptions/>
  <pageMargins left="0.7479166666666667" right="0.7479166666666667" top="0.9840277777777778" bottom="0.9840277777777778" header="0.5118055555555556" footer="0.5118055555555556"/>
  <pageSetup firstPageNumber="60" useFirstPageNumber="1" horizontalDpi="300" verticalDpi="3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Małgorzata Kasprzak [UM Gorzów Wlkp.]</cp:lastModifiedBy>
  <cp:lastPrinted>2018-07-20T10:58:51Z</cp:lastPrinted>
  <dcterms:created xsi:type="dcterms:W3CDTF">2008-10-15T22:32:09Z</dcterms:created>
  <dcterms:modified xsi:type="dcterms:W3CDTF">2018-07-20T12:09:13Z</dcterms:modified>
  <cp:category/>
  <cp:version/>
  <cp:contentType/>
  <cp:contentStatus/>
</cp:coreProperties>
</file>