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.jagasyk.ZDP\Documents\IRMINA\ZAMÓWIENIA PUBLICZNE\2023\252.25 OBWODNICA_PRZETARG\2_PRZETARG\2 PRZETARG\SWZ_OGŁOSZONY 03.11.2023\"/>
    </mc:Choice>
  </mc:AlternateContent>
  <xr:revisionPtr revIDLastSave="0" documentId="13_ncr:1_{5FFB2725-C500-43E6-86C4-AFC8BAFD4444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TES" sheetId="1" r:id="rId1"/>
    <sheet name="Obw. 0+300-1+680 (3 branże)" sheetId="12" r:id="rId2"/>
    <sheet name="Obw. 0+300-1+680 (1 branża)" sheetId="13" r:id="rId3"/>
    <sheet name="Przebud. DP 1+680-3+665,74" sheetId="14" r:id="rId4"/>
  </sheets>
  <definedNames>
    <definedName name="_xlnm.Print_Area" localSheetId="0">TES!$A$1:$D$15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7" i="1"/>
  <c r="C6" i="1"/>
  <c r="C8" i="1"/>
  <c r="C12" i="1" s="1"/>
  <c r="H130" i="14"/>
  <c r="H129" i="14"/>
  <c r="H128" i="14"/>
  <c r="H127" i="14"/>
  <c r="H122" i="14"/>
  <c r="H123" i="14" s="1"/>
  <c r="H119" i="14"/>
  <c r="H118" i="14"/>
  <c r="H117" i="14"/>
  <c r="H116" i="14"/>
  <c r="H115" i="14"/>
  <c r="H112" i="14"/>
  <c r="H111" i="14"/>
  <c r="H105" i="14"/>
  <c r="H106" i="14" s="1"/>
  <c r="H104" i="14"/>
  <c r="H101" i="14"/>
  <c r="H100" i="14"/>
  <c r="H99" i="14"/>
  <c r="H94" i="14"/>
  <c r="H95" i="14" s="1"/>
  <c r="H91" i="14"/>
  <c r="H92" i="14" s="1"/>
  <c r="H89" i="14"/>
  <c r="H88" i="14"/>
  <c r="H85" i="14"/>
  <c r="H84" i="14"/>
  <c r="H86" i="14" s="1"/>
  <c r="H81" i="14"/>
  <c r="H80" i="14"/>
  <c r="H79" i="14"/>
  <c r="H78" i="14"/>
  <c r="H77" i="14"/>
  <c r="H72" i="14"/>
  <c r="H71" i="14"/>
  <c r="H73" i="14" s="1"/>
  <c r="H68" i="14"/>
  <c r="H69" i="14" s="1"/>
  <c r="H67" i="14"/>
  <c r="H66" i="14"/>
  <c r="H63" i="14"/>
  <c r="H62" i="14"/>
  <c r="H61" i="14"/>
  <c r="H60" i="14"/>
  <c r="H57" i="14"/>
  <c r="H58" i="14" s="1"/>
  <c r="H56" i="14"/>
  <c r="H53" i="14"/>
  <c r="H52" i="14"/>
  <c r="H49" i="14"/>
  <c r="H50" i="14" s="1"/>
  <c r="H46" i="14"/>
  <c r="H47" i="14" s="1"/>
  <c r="H41" i="14"/>
  <c r="H40" i="14"/>
  <c r="H35" i="14"/>
  <c r="H34" i="14"/>
  <c r="H31" i="14"/>
  <c r="H30" i="14"/>
  <c r="H32" i="14" s="1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41" i="13"/>
  <c r="H40" i="13"/>
  <c r="H39" i="13"/>
  <c r="H38" i="13"/>
  <c r="H37" i="13"/>
  <c r="H36" i="13"/>
  <c r="H35" i="13"/>
  <c r="H34" i="13"/>
  <c r="H31" i="13"/>
  <c r="H32" i="13" s="1"/>
  <c r="H30" i="13"/>
  <c r="H29" i="13"/>
  <c r="H26" i="13"/>
  <c r="H25" i="13"/>
  <c r="H24" i="13"/>
  <c r="H23" i="13"/>
  <c r="H22" i="13"/>
  <c r="H21" i="13"/>
  <c r="H20" i="13"/>
  <c r="H19" i="13"/>
  <c r="H16" i="13"/>
  <c r="H15" i="13"/>
  <c r="H14" i="13"/>
  <c r="H13" i="13"/>
  <c r="H12" i="13"/>
  <c r="H11" i="13"/>
  <c r="H10" i="13"/>
  <c r="H9" i="13"/>
  <c r="H8" i="13"/>
  <c r="H7" i="13"/>
  <c r="H6" i="13"/>
  <c r="H173" i="12"/>
  <c r="H172" i="12"/>
  <c r="H171" i="12"/>
  <c r="H170" i="12"/>
  <c r="H166" i="12"/>
  <c r="H165" i="12"/>
  <c r="H164" i="12"/>
  <c r="H163" i="12"/>
  <c r="H159" i="12"/>
  <c r="H158" i="12"/>
  <c r="H160" i="12" s="1"/>
  <c r="H155" i="12"/>
  <c r="H154" i="12"/>
  <c r="H153" i="12"/>
  <c r="H152" i="12"/>
  <c r="H151" i="12"/>
  <c r="H150" i="12"/>
  <c r="H149" i="12"/>
  <c r="H148" i="12"/>
  <c r="H143" i="12"/>
  <c r="H144" i="12" s="1"/>
  <c r="H140" i="12"/>
  <c r="H139" i="12"/>
  <c r="H138" i="12"/>
  <c r="H137" i="12"/>
  <c r="H136" i="12"/>
  <c r="H135" i="12"/>
  <c r="H134" i="12"/>
  <c r="H133" i="12"/>
  <c r="H130" i="12"/>
  <c r="H129" i="12"/>
  <c r="H128" i="12"/>
  <c r="H122" i="12"/>
  <c r="H121" i="12"/>
  <c r="H123" i="12" s="1"/>
  <c r="H118" i="12"/>
  <c r="H117" i="12"/>
  <c r="H116" i="12"/>
  <c r="H115" i="12"/>
  <c r="H119" i="12" s="1"/>
  <c r="H112" i="12"/>
  <c r="H111" i="12"/>
  <c r="H110" i="12"/>
  <c r="H109" i="12"/>
  <c r="H104" i="12"/>
  <c r="H105" i="12" s="1"/>
  <c r="H102" i="12"/>
  <c r="H101" i="12"/>
  <c r="H98" i="12"/>
  <c r="H99" i="12" s="1"/>
  <c r="H95" i="12"/>
  <c r="H96" i="12" s="1"/>
  <c r="H92" i="12"/>
  <c r="H91" i="12"/>
  <c r="H88" i="12"/>
  <c r="H87" i="12"/>
  <c r="H86" i="12"/>
  <c r="H85" i="12"/>
  <c r="H82" i="12"/>
  <c r="H83" i="12" s="1"/>
  <c r="H77" i="12"/>
  <c r="H76" i="12"/>
  <c r="H73" i="12"/>
  <c r="H72" i="12"/>
  <c r="H71" i="12"/>
  <c r="H74" i="12" s="1"/>
  <c r="H68" i="12"/>
  <c r="H67" i="12"/>
  <c r="H69" i="12" s="1"/>
  <c r="H64" i="12"/>
  <c r="H65" i="12" s="1"/>
  <c r="H63" i="12"/>
  <c r="H60" i="12"/>
  <c r="H59" i="12"/>
  <c r="H61" i="12" s="1"/>
  <c r="H56" i="12"/>
  <c r="H57" i="12" s="1"/>
  <c r="H53" i="12"/>
  <c r="H54" i="12" s="1"/>
  <c r="H48" i="12"/>
  <c r="H47" i="12"/>
  <c r="H46" i="12"/>
  <c r="H45" i="12"/>
  <c r="H44" i="12"/>
  <c r="H43" i="12"/>
  <c r="H49" i="12" s="1"/>
  <c r="H50" i="12" s="1"/>
  <c r="H38" i="12"/>
  <c r="H37" i="12"/>
  <c r="H39" i="12" s="1"/>
  <c r="H34" i="12"/>
  <c r="H33" i="12"/>
  <c r="H35" i="12" s="1"/>
  <c r="H40" i="12" s="1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30" i="12" s="1"/>
  <c r="H131" i="14" l="1"/>
  <c r="H132" i="14" s="1"/>
  <c r="H120" i="14"/>
  <c r="H113" i="14"/>
  <c r="H102" i="14"/>
  <c r="H107" i="14" s="1"/>
  <c r="H82" i="14"/>
  <c r="H96" i="14" s="1"/>
  <c r="H64" i="14"/>
  <c r="H54" i="14"/>
  <c r="H42" i="14"/>
  <c r="H43" i="14" s="1"/>
  <c r="H36" i="14"/>
  <c r="H37" i="14" s="1"/>
  <c r="H27" i="14"/>
  <c r="H74" i="14"/>
  <c r="H42" i="13"/>
  <c r="H27" i="13"/>
  <c r="H17" i="13"/>
  <c r="H43" i="13" s="1"/>
  <c r="H44" i="13" s="1"/>
  <c r="H174" i="12"/>
  <c r="H175" i="12" s="1"/>
  <c r="H167" i="12"/>
  <c r="H156" i="12"/>
  <c r="H161" i="12" s="1"/>
  <c r="H141" i="12"/>
  <c r="H131" i="12"/>
  <c r="H113" i="12"/>
  <c r="H124" i="12" s="1"/>
  <c r="H106" i="12"/>
  <c r="H89" i="12"/>
  <c r="H93" i="12"/>
  <c r="H78" i="12"/>
  <c r="H79" i="12"/>
  <c r="H124" i="14" l="1"/>
  <c r="H108" i="14"/>
  <c r="H133" i="14" s="1"/>
  <c r="H134" i="14" s="1"/>
  <c r="H135" i="14" s="1"/>
  <c r="H45" i="13"/>
  <c r="H46" i="13" s="1"/>
  <c r="H145" i="12"/>
  <c r="H125" i="12"/>
  <c r="H176" i="12" s="1"/>
  <c r="H177" i="12" s="1"/>
  <c r="H178" i="12" s="1"/>
  <c r="C13" i="1" l="1"/>
  <c r="C14" i="1" s="1"/>
</calcChain>
</file>

<file path=xl/sharedStrings.xml><?xml version="1.0" encoding="utf-8"?>
<sst xmlns="http://schemas.openxmlformats.org/spreadsheetml/2006/main" count="1345" uniqueCount="510">
  <si>
    <t>TABELA ELEMENTÓW SCALONYCH</t>
  </si>
  <si>
    <t>L.p.</t>
  </si>
  <si>
    <t>Element (branża)</t>
  </si>
  <si>
    <t>Wartość
PLN</t>
  </si>
  <si>
    <t xml:space="preserve">RAZEM (NETTO)  </t>
  </si>
  <si>
    <t>Podatek VAT 23%</t>
  </si>
  <si>
    <t>RAZEM - OBWODNICA (NETTO)</t>
  </si>
  <si>
    <t>OBWODNICA</t>
  </si>
  <si>
    <t>Lp.</t>
  </si>
  <si>
    <t>Podstawa</t>
  </si>
  <si>
    <t>1.1</t>
  </si>
  <si>
    <t>km</t>
  </si>
  <si>
    <t>szt</t>
  </si>
  <si>
    <t>m2</t>
  </si>
  <si>
    <t>m</t>
  </si>
  <si>
    <t>m3</t>
  </si>
  <si>
    <t>1.2</t>
  </si>
  <si>
    <t>szt.</t>
  </si>
  <si>
    <t>3.1</t>
  </si>
  <si>
    <t>5.1</t>
  </si>
  <si>
    <t>Cena jedn.</t>
  </si>
  <si>
    <t>Wartość</t>
  </si>
  <si>
    <t>2.1</t>
  </si>
  <si>
    <t/>
  </si>
  <si>
    <t>1</t>
  </si>
  <si>
    <t>2</t>
  </si>
  <si>
    <t>2.2</t>
  </si>
  <si>
    <t>2.3</t>
  </si>
  <si>
    <t>kpl</t>
  </si>
  <si>
    <t>D.07.07.01</t>
  </si>
  <si>
    <t>1.2.1</t>
  </si>
  <si>
    <t>1.2.2</t>
  </si>
  <si>
    <t>pomiar</t>
  </si>
  <si>
    <t>1.3</t>
  </si>
  <si>
    <t>1.3.1</t>
  </si>
  <si>
    <t xml:space="preserve">RAZEM (BRUTTO) </t>
  </si>
  <si>
    <t>„Przebudowa DP nr 1339F na odcinku od węzła A2 do planowanej obwodnicy i budowa obwodnicy miasta Trzciel”</t>
  </si>
  <si>
    <t xml:space="preserve">PRZEBUDOWA DP 1339F  i REMONT DP 1339F </t>
  </si>
  <si>
    <t>Nr spec. technicz.</t>
  </si>
  <si>
    <t>Opis robót</t>
  </si>
  <si>
    <t>Jednostka</t>
  </si>
  <si>
    <t>Obmiar</t>
  </si>
  <si>
    <t>3</t>
  </si>
  <si>
    <t>4</t>
  </si>
  <si>
    <t>5</t>
  </si>
  <si>
    <t>6</t>
  </si>
  <si>
    <t>7</t>
  </si>
  <si>
    <t>8</t>
  </si>
  <si>
    <t>D-01.00.00</t>
  </si>
  <si>
    <t>1. ROBOTY PRZYGOTOWAWCZE</t>
  </si>
  <si>
    <t>1.1 Odtworzenie (Wyznaczenie) trasy i punktów wysokościowych</t>
  </si>
  <si>
    <t>KNR 2-01 0119-03</t>
  </si>
  <si>
    <t>D-01.01.01</t>
  </si>
  <si>
    <t>Roboty pomiarowe przy tyczeniu trasy drogowej</t>
  </si>
  <si>
    <t>KNR 2-01 0126-01</t>
  </si>
  <si>
    <t>D-01.02.02</t>
  </si>
  <si>
    <t>Usunięcie warstwy ziemi urodzajnej o grubości do 15cm za pomocą spycharki</t>
  </si>
  <si>
    <t>KNR 2-01 0126-02</t>
  </si>
  <si>
    <t>Usunięcie warstwy ziemi urodzajnej za pomocą spycharki - dodatek za każde dalsze 5cm grubości humusu (ponad 15cm) dodatek 30</t>
  </si>
  <si>
    <t>KNR 2-01 0212-07</t>
  </si>
  <si>
    <t>Roboty ziemne wykonywane koparkami podsiębiernymi z transportem urobku samochodami samowyładowczymi na odległość do 1km, lecz z ziemi uprzednio zmagazynowanej w hałdach - koparki o pojemności łyżki 0,60m3, grunt kategorii I-III</t>
  </si>
  <si>
    <t>KNR 2-01 0214-04</t>
  </si>
  <si>
    <t>Nakłady uzupełniające za każde dalsze rozpoczęte 0,5km odległości transportu gruntu kategorii III-IV samochodami samowyładowczymi do 5t na odległość ponad 1km po drogach utwardzonych - dodatkowe 11km</t>
  </si>
  <si>
    <t>KNR 2-31 0802-07</t>
  </si>
  <si>
    <t>D– 01.02.04</t>
  </si>
  <si>
    <t>Rozebranie mechaniczne podbudowy z kruszywa kamiennego o grubości 15cm</t>
  </si>
  <si>
    <t>KNR 2-31 0802-08</t>
  </si>
  <si>
    <t>Rozebranie mechaniczne podbudowy z kruszywa kamiennego - za każdy dalszy 1cm grubości ponad 15cm</t>
  </si>
  <si>
    <t>KNR 4-04 1103-04</t>
  </si>
  <si>
    <t>Transport gruzu z terenu rozbiórki samochodem ciężarowym na odległość 1km mechanicznie ładowanego i wyładowanego</t>
  </si>
  <si>
    <t>9</t>
  </si>
  <si>
    <t>KNR 4-04 1103-05</t>
  </si>
  <si>
    <t>Transport gruzu z terenu rozbiórki samochodem ciężarowym na odległość 1km mechanicznie ładowanego i wyładowanego - nakłady uzupełniające na każdy dalszy rozpoczęty km ponad 1km odległości - dodatkowo 9 km</t>
  </si>
  <si>
    <t>10</t>
  </si>
  <si>
    <t>KNK 2-06 0811-03</t>
  </si>
  <si>
    <t>Rozbiórka przepustów z rur o średnicy 60mm</t>
  </si>
  <si>
    <t>11</t>
  </si>
  <si>
    <t>12</t>
  </si>
  <si>
    <t>13</t>
  </si>
  <si>
    <t>KNR 2-31 0818-08</t>
  </si>
  <si>
    <t>Rozebranie słupków do znaków</t>
  </si>
  <si>
    <t>14</t>
  </si>
  <si>
    <t>KNR 4-04 1107-01</t>
  </si>
  <si>
    <t>Wywóz złomu z terenu rozbiórki samochodem skrzyniowym na odległość do 1km z załadunkiem i wyładunkiem ręcznym</t>
  </si>
  <si>
    <t>t</t>
  </si>
  <si>
    <t>15</t>
  </si>
  <si>
    <t>KNR 4-04 1107-04</t>
  </si>
  <si>
    <t>Wywóz złomu z terenu rozbiórki samochodem skrzyniowym na odległość do 1km - nakłady uzupełniające za każdy dalszy rozpoczęty km odległości ponad 1km - dodatkowe 9km</t>
  </si>
  <si>
    <t>16</t>
  </si>
  <si>
    <t>KNR 2-31 0703-03</t>
  </si>
  <si>
    <t>Zdjęcie znaków zakazu, nakazu, ostrzegawczych i informacyjnych</t>
  </si>
  <si>
    <t>17</t>
  </si>
  <si>
    <t>18</t>
  </si>
  <si>
    <t>Wywóz złomu z terenu rozbiórki samochodem skrzyniowym na odległość do 1km - nakłady uzupełniające za każdy dalszy rozpoczęty km odległości ponad 1km - dodatkowe 11km</t>
  </si>
  <si>
    <t>19</t>
  </si>
  <si>
    <t>Zdjęcie znaków zakazu, nakazu, ostrzegawczych i informacyjnych - analogia</t>
  </si>
  <si>
    <t>20</t>
  </si>
  <si>
    <t>21</t>
  </si>
  <si>
    <t>22</t>
  </si>
  <si>
    <t>KNR-W 2-25 0307-04</t>
  </si>
  <si>
    <t>Rozebranie ogrodzenia z siatki na słupkach prefabrykowanych osadzonych w gruncie</t>
  </si>
  <si>
    <t>23</t>
  </si>
  <si>
    <t>24</t>
  </si>
  <si>
    <t>RAZEM 1.1 1.1 Odtworzenie (Wyznaczenie) trasy i punktów wysokościowych</t>
  </si>
  <si>
    <t>D- 02.00.00 D-02.00.01</t>
  </si>
  <si>
    <t>2. ROBOTY ZIEMNE</t>
  </si>
  <si>
    <t>D-02.01.01</t>
  </si>
  <si>
    <t>2.1 Wykonanie wykopów w gruntach I-V kat.</t>
  </si>
  <si>
    <t>25</t>
  </si>
  <si>
    <t>KNR 2-01 0202-03</t>
  </si>
  <si>
    <t>Roboty ziemne w gruncie kategorii IV wykonywane koparkami przedsiębiernymi o pojemności łyżki 0,40m3 z transportem urobku samochodami samowyładowczymi do 5t na odległość do 1km</t>
  </si>
  <si>
    <t>26</t>
  </si>
  <si>
    <t>Nakłady uzupełniające za każde dalsze rozpoczęte 0,5km odległości transportu gruntu kategorii III-IV samochodami samowyładowczymi do 5t na odległość ponad 1km po drogach utwardzonych - dodatkowe 9km</t>
  </si>
  <si>
    <t>RAZEM 1.2.1 2.1 Wykonanie wykopów w gruntach I-V kat.</t>
  </si>
  <si>
    <t>D-02.03.01</t>
  </si>
  <si>
    <t>2.2 Wykonanie nasypów</t>
  </si>
  <si>
    <t>27</t>
  </si>
  <si>
    <t>KNR 2-01 0238-01</t>
  </si>
  <si>
    <t>Roboty ziemne w gruncie kategorii I-II wykonywane ładowarkami gąsienicowymi o pojemności łyżki 1,00m3 z transportem urobku samochodami samowyładowczymi 5-10t na odległość do 1km</t>
  </si>
  <si>
    <t>28</t>
  </si>
  <si>
    <t>KNR 2-01 0235-02</t>
  </si>
  <si>
    <t>Formowanie i zagęszczanie spycharkami nasypów z gruntu kategorii III-IV o wysokości do 3m (Spycharka gąsienicowa 74kW (100KM))</t>
  </si>
  <si>
    <t>RAZEM 1.2.2 2.2 Wykonanie nasypów</t>
  </si>
  <si>
    <t>RAZEM 1.2 2. ROBOTY ZIEMNE</t>
  </si>
  <si>
    <t>D-03.00.00</t>
  </si>
  <si>
    <t>3. ODWODNIENIE</t>
  </si>
  <si>
    <t>D-03.01.01</t>
  </si>
  <si>
    <t>3.1 Przepusty pod koroną drogi</t>
  </si>
  <si>
    <t>29</t>
  </si>
  <si>
    <t>Budowa przepustu z rur stalowych spiralnie karbowanych 9,36x6,51</t>
  </si>
  <si>
    <t>30</t>
  </si>
  <si>
    <t>KNR 2-31 0605-01</t>
  </si>
  <si>
    <t>Ławy fundamentowe żwirowe przepustów rurowych pod zjazdami - analogia</t>
  </si>
  <si>
    <t>31</t>
  </si>
  <si>
    <t>Budowa przepustu z rur stalowych spiralnie karbowanych 1,44x0,97</t>
  </si>
  <si>
    <t>32</t>
  </si>
  <si>
    <t>33</t>
  </si>
  <si>
    <t>Budowa przepustu z rur stalowych spiralnie karbowanych fi 800mm</t>
  </si>
  <si>
    <t>34</t>
  </si>
  <si>
    <t>RAZEM 1.3.1 3.1 Przepusty pod koroną drogi</t>
  </si>
  <si>
    <t>RAZEM 1.3 3. ODWODNIENIE</t>
  </si>
  <si>
    <t>1.4</t>
  </si>
  <si>
    <t>D-04.00.00</t>
  </si>
  <si>
    <t>4. PODBUDOWY</t>
  </si>
  <si>
    <t>1.4.1</t>
  </si>
  <si>
    <t>D-04.01.01</t>
  </si>
  <si>
    <t>4.1 Koryto wraz z profilowaniem i zagęszczeniem podłoża</t>
  </si>
  <si>
    <t>35</t>
  </si>
  <si>
    <t>KNCK 1 0103-04</t>
  </si>
  <si>
    <t>Profilowanie i zagęszczanie podłoża w gruncie kategorii I-IV mechanicznie</t>
  </si>
  <si>
    <t>RAZEM 1.4.1 4.1 Koryto wraz z profilowaniem i zagęszczeniem podłoża</t>
  </si>
  <si>
    <t>1.4.2</t>
  </si>
  <si>
    <t>D-04.02.01</t>
  </si>
  <si>
    <t>4.2 Warstwa odcinająca</t>
  </si>
  <si>
    <t>36</t>
  </si>
  <si>
    <t>KNR 9-11 0201-02</t>
  </si>
  <si>
    <t>Separacja warstw gruntu geowłókninami układanymi ręcznie prostopadle do osi drogi</t>
  </si>
  <si>
    <t>RAZEM 1.4.2 4.2 Warstwa odcinająca</t>
  </si>
  <si>
    <t>1.4.3</t>
  </si>
  <si>
    <t>D-04.02.02</t>
  </si>
  <si>
    <t>4.3 Wykonanie warstwy mrozoochronnej</t>
  </si>
  <si>
    <t>37</t>
  </si>
  <si>
    <t>KNNR 6 0112-03</t>
  </si>
  <si>
    <t>Podbudowy z kruszyw naturalnych, warstwa dolna, grubość warstwy po zagęszczeniu 30cm</t>
  </si>
  <si>
    <t>38</t>
  </si>
  <si>
    <t>KNNR 6 0112-05</t>
  </si>
  <si>
    <t>Podbudowy z kruszyw naturalnych, warstwa górna, grubość warstwy po zagęszczeniu 10cm</t>
  </si>
  <si>
    <t>RAZEM 1.4.3 4.3 Wykonanie warstwy mrozoochronnej</t>
  </si>
  <si>
    <t>1.4.4</t>
  </si>
  <si>
    <t>4.4 Oczyszczenie i skropienie warstw konstrukcyjnych</t>
  </si>
  <si>
    <t>39</t>
  </si>
  <si>
    <t>KNR AT-03 0202-01</t>
  </si>
  <si>
    <t>Mechaniczne oczyszczenie i skropienie emulsją asfaltową na zimno podbudowy tłuczniowej lub z gruntu stabilizowanego cementem przy zużyciu emulsji 0,8kg/m2</t>
  </si>
  <si>
    <t>40</t>
  </si>
  <si>
    <t>KNR AT-03 0202-02</t>
  </si>
  <si>
    <t>Mechaniczne oczyszczenie i skropienie emulsją asfaltową na zimno podbudowy lub nawierzchni betonowej/bitumicznej przy zużyciu emulsji 0,5kg/m2</t>
  </si>
  <si>
    <t>RAZEM 1.4.4 4.4 Oczyszczenie i skropienie warstw konstrukcyjnych</t>
  </si>
  <si>
    <t>1.4.5</t>
  </si>
  <si>
    <t>D-04.04.01</t>
  </si>
  <si>
    <t>4.5 Podbudowa z kruszywa łamanego</t>
  </si>
  <si>
    <t>41</t>
  </si>
  <si>
    <t>KNR 2-31 0114-05</t>
  </si>
  <si>
    <t>Warstwa dolna podbudowy z kruszywa łamanego o grubości po zagęszczeniu 15cm</t>
  </si>
  <si>
    <t>42</t>
  </si>
  <si>
    <t>KNR 2-31 0114-06</t>
  </si>
  <si>
    <t>Warstwa dolna podbudowy z kruszywa łamanego o grubości po zagęszczeniu 15cm - za każdy dalszy 1cm - dodatek 5cm</t>
  </si>
  <si>
    <t>RAZEM 1.4.5 4.5 Podbudowa z kruszywa łamanego</t>
  </si>
  <si>
    <t>1.4.6</t>
  </si>
  <si>
    <t>D-04.05.01</t>
  </si>
  <si>
    <t>4.6 Podbudowa i ulepszone podłoże z kruszywa stabilizowanego cementem</t>
  </si>
  <si>
    <t>43</t>
  </si>
  <si>
    <t>KNNR 6 0109-03</t>
  </si>
  <si>
    <t>Wykonanie podbudowy betonowej i pielęgnacja piaskiem i wodą, grubość warstwy po zagęszczeniu 15cm</t>
  </si>
  <si>
    <t>44</t>
  </si>
  <si>
    <t>Wykonanie podbudowy betonowej i pielęgnacja piaskiem i wodą, grubość warstwy po zagęszczeniu 18cm</t>
  </si>
  <si>
    <t>45</t>
  </si>
  <si>
    <t>Wykonanie podbudowy betonowej i pielęgnacja piaskiem i wodą, grubość warstwy po zagęszczeniu 12-20cm</t>
  </si>
  <si>
    <t>RAZEM 1.4.6 4.6 Podbudowa i ulepszone podłoże z kruszywa stabilizowanego cementem</t>
  </si>
  <si>
    <t>1.4.7</t>
  </si>
  <si>
    <t>D-04.07.01</t>
  </si>
  <si>
    <t>4.7 Podbudowa z betonu asfaltowego</t>
  </si>
  <si>
    <t>46</t>
  </si>
  <si>
    <t>KNR 2-31 0110-01</t>
  </si>
  <si>
    <t>Podbudowy z mieszanek mineralno-bitumicznych o lepiszczu asfaltowym o grubości warstwy po zagęszczeniu 4cm</t>
  </si>
  <si>
    <t>47</t>
  </si>
  <si>
    <t>KNR 2-31 0110-02</t>
  </si>
  <si>
    <t>Podbudowy z mieszanek mineralno-bitumicznych o lepiszczu asfaltowym - za każdy dalszy 1cm grubości warstwy po zagęszczeniu ponad 4cm - dodatkowe 6cm</t>
  </si>
  <si>
    <t>RAZEM 1.4.7 4.7 Podbudowa z betonu asfaltowego</t>
  </si>
  <si>
    <t>RAZEM 1.4 4. PODBUDOWY</t>
  </si>
  <si>
    <t>1.5</t>
  </si>
  <si>
    <t>D-05.00.00</t>
  </si>
  <si>
    <t>5. NAWIERZCHNIE</t>
  </si>
  <si>
    <t>1.5.1</t>
  </si>
  <si>
    <t>D-05.03.01</t>
  </si>
  <si>
    <t>5.1 Nawierzchnie z kostki kamiennej</t>
  </si>
  <si>
    <t>48</t>
  </si>
  <si>
    <t>KNCK 1 0503-04</t>
  </si>
  <si>
    <t>Wykonanie nawierzchni z kostki rzędowej o wysokości 16cm na podsypce cementowo-żwirkowej ze spoinami zalewanymi zaprawą cementowo-piaskową</t>
  </si>
  <si>
    <t>RAZEM 1.5.1 5.1 Nawierzchnie z kostki kamiennej</t>
  </si>
  <si>
    <t>1.5.2</t>
  </si>
  <si>
    <t>D-05.03.05B</t>
  </si>
  <si>
    <t>5.2 Nawierzchnie z betonu asfaltowego. Warstwa wiążąca i wyrównawcza</t>
  </si>
  <si>
    <t>49</t>
  </si>
  <si>
    <t>KNR 2-31 0310-01</t>
  </si>
  <si>
    <t>Nawierzchnia z mieszanek mineralno-bitumicznych grysowych z warstwą wiążącą afaltową o grubości po zagęszczeniu 4cm</t>
  </si>
  <si>
    <t>50</t>
  </si>
  <si>
    <t>KNR 2-31 0310-02</t>
  </si>
  <si>
    <t>Nawierzchnia z mieszanek mineralno-bitumicznych grysowych z warstwą wiążącą afaltową o grubości po zagęszczeniu 4cm - za każdy dalszy 1cm - dodatek 1cm</t>
  </si>
  <si>
    <t>51</t>
  </si>
  <si>
    <t>52</t>
  </si>
  <si>
    <t>Nawierzchnia z mieszanek mineralno-bitumicznych grysowych z warstwą wiążącą afaltową o grubości po zagęszczeniu 4cm - za każdy dalszy 1cm - dodatek 2cm</t>
  </si>
  <si>
    <t>RAZEM 1.5.2 5.2 Nawierzchnie z betonu asfaltowego. Warstwa wiążąca i wyrównawcza</t>
  </si>
  <si>
    <t>1.5.3</t>
  </si>
  <si>
    <t>D-05.03.05A</t>
  </si>
  <si>
    <t>5.3 Nawierzchnia z betonu asfaltowego. Warstwa ścieralna</t>
  </si>
  <si>
    <t>53</t>
  </si>
  <si>
    <t>KNR 2-31 0310-05</t>
  </si>
  <si>
    <t>Nawierzchnia z mieszanek mineralno-bitumicznych grysowych z warstwą ścieralną afaltową o grubości po zagęszczeniu 3cm</t>
  </si>
  <si>
    <t>54</t>
  </si>
  <si>
    <t>KNR 2-31 0310-06</t>
  </si>
  <si>
    <t>Nawierzchnia z mieszanek mineralno-bitumicznych grysowych z warstwą ścieralną afaltową - za każdy dalszy 1cm ponad 3cm grubości po zagęszczeniu - dodatkowo 1 cm</t>
  </si>
  <si>
    <t>RAZEM 1.5.3 5.3 Nawierzchnia z betonu asfaltowego. Warstwa ścieralna</t>
  </si>
  <si>
    <t>1.5.4</t>
  </si>
  <si>
    <t>D-05.03.11</t>
  </si>
  <si>
    <t>5.4 Frezowanie nawierzchni asfaltowych na zimno</t>
  </si>
  <si>
    <t>55</t>
  </si>
  <si>
    <t>KNR AT-03 0102-01</t>
  </si>
  <si>
    <t>Roboty remontowe z wywozem materiału z rozbiórki na odległość do 1km - frezowanie nawierzchni bitumicznej o grubości do 4cm</t>
  </si>
  <si>
    <t>RAZEM 1.5.4 5.4 Frezowanie nawierzchni asfaltowych na zimno</t>
  </si>
  <si>
    <t>1.5.5</t>
  </si>
  <si>
    <t>D-05.03.13</t>
  </si>
  <si>
    <t>5.5 Nawierzchnia z mieszanki mastyksowo - grysowej (SMA)</t>
  </si>
  <si>
    <t>56</t>
  </si>
  <si>
    <t>KNR AT-03 0302-01</t>
  </si>
  <si>
    <t>Nawierzchnie z mieszanek mineralno-bitumicznych - warstwa ścieralna o grubości 4cm</t>
  </si>
  <si>
    <t>RAZEM 1.5.5 5.5 Nawierzchnia z mieszanki mastyksowo - grysowej (SMA)</t>
  </si>
  <si>
    <t>1.5.6</t>
  </si>
  <si>
    <t>D-08.02.02</t>
  </si>
  <si>
    <t>5.6 Nawierzchnie z kostki brukowej betonowej</t>
  </si>
  <si>
    <t>57</t>
  </si>
  <si>
    <t>KNR 2-31u1 0200-01</t>
  </si>
  <si>
    <t>Nawierzchnia z kostki brukowej prostokątnej 20x10cm o grubości 10cm na podsypce piaskowej 3cm</t>
  </si>
  <si>
    <t>RAZEM 1.5.6 5.6 Nawierzchnie z kostki brukowej betonowej</t>
  </si>
  <si>
    <t>1.5.7</t>
  </si>
  <si>
    <t>D-05.03.26</t>
  </si>
  <si>
    <t>5.7 Zabezpieczenie siatką nawierzchni asfaltowej</t>
  </si>
  <si>
    <t>58</t>
  </si>
  <si>
    <t>KNR AT-03 0203-01</t>
  </si>
  <si>
    <t>Warstwa przeciwspękaniowa pod warstwy bitumiczne</t>
  </si>
  <si>
    <t>RAZEM 1.5.7 5.7 Zabezpieczenie siatką nawierzchni asfaltowej</t>
  </si>
  <si>
    <t>RAZEM 1.5 5. NAWIERZCHNIE</t>
  </si>
  <si>
    <t>1.6</t>
  </si>
  <si>
    <t>D-06.00.00</t>
  </si>
  <si>
    <t>6. ROBOTY WYKOŃCZENIOWE</t>
  </si>
  <si>
    <t>1.6.1</t>
  </si>
  <si>
    <t>D-06.01.01</t>
  </si>
  <si>
    <t>6.1 Umocnienie skarp i rowów poprzez humusowanie z obsianiem</t>
  </si>
  <si>
    <t>59</t>
  </si>
  <si>
    <t>KNR 2-01 0510-01</t>
  </si>
  <si>
    <t>Humusowanie skarp warstwą humusu grubości 5cm z obsianiem</t>
  </si>
  <si>
    <t>60</t>
  </si>
  <si>
    <t>KNR 2-01 0510-02</t>
  </si>
  <si>
    <t>Humusowanie skarp warstwą humusu grubości 5cm z obsianiem - dodatek za każde dalsze 5cm humusu ponad 5cm</t>
  </si>
  <si>
    <t>61</t>
  </si>
  <si>
    <t>KNR-W 2-01 0516-02</t>
  </si>
  <si>
    <t>Umocnienie skarp i dna rowów płytami betonowymi chodnikowymi 35x35x5cm na podsypce cementowo-piaskowej</t>
  </si>
  <si>
    <t>62</t>
  </si>
  <si>
    <t>KNR 9-11 0402-02</t>
  </si>
  <si>
    <t>Wzmacnianie powierzchni skarp geokratami o wysokości 10cm</t>
  </si>
  <si>
    <t>RAZEM 1.6.1 6.1 Umocnienie skarp i rowów poprzez humusowanie z obsianiem</t>
  </si>
  <si>
    <t>1.6.2</t>
  </si>
  <si>
    <t>D-06.02.01</t>
  </si>
  <si>
    <t>6.2 Przepusty pod zjazdami</t>
  </si>
  <si>
    <t>63</t>
  </si>
  <si>
    <t>KNNR 6 0605-01</t>
  </si>
  <si>
    <t>Ławy fundamentowe żwirowe przepustów pod zjazdami</t>
  </si>
  <si>
    <t>64</t>
  </si>
  <si>
    <t>KNNR 6 0605-06</t>
  </si>
  <si>
    <t>Rury betonowe o średnicy 40cm przepustów pod zjazdami - analogia</t>
  </si>
  <si>
    <t>65</t>
  </si>
  <si>
    <t>66</t>
  </si>
  <si>
    <t>RAZEM 1.6.2 6.2 Przepusty pod zjazdami</t>
  </si>
  <si>
    <t>1.6.3</t>
  </si>
  <si>
    <t>D-06.03.01</t>
  </si>
  <si>
    <t>6.3 Ścinanie lub uzupełnianie poboczy i skarp</t>
  </si>
  <si>
    <t>67</t>
  </si>
  <si>
    <t>KNR 2-31 1402-02</t>
  </si>
  <si>
    <t>Naprawy poboczy wykonywane ręcznie - plantowanie</t>
  </si>
  <si>
    <t>68</t>
  </si>
  <si>
    <t>RAZEM 1.6.3 6.3 Ścinanie lub uzupełnianie poboczy i skarp</t>
  </si>
  <si>
    <t>RAZEM 1.6 6. ROBOTY WYKOŃCZENIOWE</t>
  </si>
  <si>
    <t>RAZEM 1 1. ROBOTY PRZYGOTOWAWCZE</t>
  </si>
  <si>
    <t>D-07.00.00</t>
  </si>
  <si>
    <t>7. URZĄDZENIA BEZPIECZEŃSTWA RUCHU</t>
  </si>
  <si>
    <t>D-07.01.01</t>
  </si>
  <si>
    <t>7.1 Oznakowanie poziome</t>
  </si>
  <si>
    <t>69</t>
  </si>
  <si>
    <t>KNR AT-04 0204-01</t>
  </si>
  <si>
    <t>Oznakowanie poziome gładkie grubowarstwowe na zimno nawierzchni bitumicznych za pomocą mas chemoutwardzalnych, wykonywane mechanicznie-linie ciągłe</t>
  </si>
  <si>
    <t>70</t>
  </si>
  <si>
    <t>71</t>
  </si>
  <si>
    <t>KNR AT-04 0203-03</t>
  </si>
  <si>
    <t>Oznakowanie poziome (symbole) grubowarstwowe na zimno nawierzchni bitumicznych za pomocą mas chemoutwardzalnych wykonywane sprzętem ręcznym</t>
  </si>
  <si>
    <t>RAZEM 2.1 7.1 Oznakowanie poziome</t>
  </si>
  <si>
    <t>D-07.02.01</t>
  </si>
  <si>
    <t>7.2 Oznakowanie pionowe</t>
  </si>
  <si>
    <t>72</t>
  </si>
  <si>
    <t>KNR 2-31 0702-02</t>
  </si>
  <si>
    <t>Słupki do znaków drogowych z rur stalowych o średnicy 70mm</t>
  </si>
  <si>
    <t>73</t>
  </si>
  <si>
    <t>KNR 2-31 0703-01</t>
  </si>
  <si>
    <t>Przymocowanie znaków zakazu, nakazu, ostrzegawczych i informacyjnych o powierzchni do 0,3m2</t>
  </si>
  <si>
    <t>74</t>
  </si>
  <si>
    <t>75</t>
  </si>
  <si>
    <t>KNR-K 2-31 0102-05</t>
  </si>
  <si>
    <t>Montaż drogowskazów tablicowych o powierzchni 3,0-4,0m2 na konstrukcjach wsporczych osadzonych w gruncie</t>
  </si>
  <si>
    <t>76</t>
  </si>
  <si>
    <t>KNR-K 2-31 0101-05</t>
  </si>
  <si>
    <t>Konstrukcje wsporcze na gruncie pod drogowskazy tablicowe o powierzchni 3,0-4,0m2</t>
  </si>
  <si>
    <t>77</t>
  </si>
  <si>
    <t>KNR 2-31 0703-02</t>
  </si>
  <si>
    <t>Przymocowanie znaków zakazu, nakazu, ostrzegawczych i informacyjnych o powierzchni ponad 0,3m2</t>
  </si>
  <si>
    <t>78</t>
  </si>
  <si>
    <t>79</t>
  </si>
  <si>
    <t>KNR-K 2-31 0105-01</t>
  </si>
  <si>
    <t>Słupki prowadzące (biało-czerwone) U-1a montowane na poboczu w gruncie</t>
  </si>
  <si>
    <t>RAZEM 2.2 7.2 Oznakowanie pionowe</t>
  </si>
  <si>
    <t>D-07.05.01</t>
  </si>
  <si>
    <t>7.3 Bariery ochronne stalowe</t>
  </si>
  <si>
    <t>80</t>
  </si>
  <si>
    <t>KNR 2-31 0704-01</t>
  </si>
  <si>
    <t>Bariery jednostronne o masie 1m 24kg</t>
  </si>
  <si>
    <t>RAZEM 2.3 7.3 Bariery ochronne stalowe</t>
  </si>
  <si>
    <t>RAZEM 2 7. URZĄDZENIA BEZPIECZEŃSTWA RUCHU</t>
  </si>
  <si>
    <t>D-08.00.00</t>
  </si>
  <si>
    <t>8. ELEMENTY ULIC</t>
  </si>
  <si>
    <t>D-08.01.01</t>
  </si>
  <si>
    <t>8.1 Krawężniki betonowe</t>
  </si>
  <si>
    <t>81</t>
  </si>
  <si>
    <t>KNR 2-31 0403-02</t>
  </si>
  <si>
    <t>Krawężniki betonowe o wymiarach 20x30cm  wystające na podsypce piaskowej</t>
  </si>
  <si>
    <t>82</t>
  </si>
  <si>
    <t>KNR 2-31 0402-04</t>
  </si>
  <si>
    <t>Ława betonowa z oporem pod krawężniki</t>
  </si>
  <si>
    <t>83</t>
  </si>
  <si>
    <t>84</t>
  </si>
  <si>
    <t>85</t>
  </si>
  <si>
    <t>KNR 2-31 0403-01</t>
  </si>
  <si>
    <t>Krawężniki betonowe o wymiarach 15x30cm wystające na podsypce piaskowej</t>
  </si>
  <si>
    <t>86</t>
  </si>
  <si>
    <t>87</t>
  </si>
  <si>
    <t>88</t>
  </si>
  <si>
    <t>RAZEM 3.1 8.1 Krawężniki betonowe</t>
  </si>
  <si>
    <t>3.2</t>
  </si>
  <si>
    <t>D-08.03.01</t>
  </si>
  <si>
    <t>8.2 Obrzeża betonowe</t>
  </si>
  <si>
    <t>89</t>
  </si>
  <si>
    <t>KNR 2-31 0407-05</t>
  </si>
  <si>
    <t>Obrzeża betonowe o wymiarach 30x8cm na podsypce cementowo-piaskowej, z wypełnieniem spoin zaprawą cementową</t>
  </si>
  <si>
    <t>90</t>
  </si>
  <si>
    <t>RAZEM 3.2 8.2 Obrzeża betonowe</t>
  </si>
  <si>
    <t>RAZEM 3 8. ELEMENTY ULIC</t>
  </si>
  <si>
    <t>D-08.05.01</t>
  </si>
  <si>
    <t>8.3 Ściek</t>
  </si>
  <si>
    <t>91</t>
  </si>
  <si>
    <t>KNNR 6 0606-03</t>
  </si>
  <si>
    <t>Ścieki na podsypce cementowo-piaskowej z elementów betonowych o grubości 15cm</t>
  </si>
  <si>
    <t>92</t>
  </si>
  <si>
    <t>93</t>
  </si>
  <si>
    <t>94</t>
  </si>
  <si>
    <t>RAZEM 4 8.3 Ściek</t>
  </si>
  <si>
    <t>D-09.00.00</t>
  </si>
  <si>
    <t>9. ZIELEŃ</t>
  </si>
  <si>
    <t>D-09.01.01</t>
  </si>
  <si>
    <t>9.1 Nasadzenia zieleni</t>
  </si>
  <si>
    <t>95</t>
  </si>
  <si>
    <t>KNR 2-21 0301-07</t>
  </si>
  <si>
    <t>Sadzenie drzew i krzewów liściastych form naturalnych na terenie płaskim w gruncie kategorii I-II w dołach o średnicy i głębokości 1,0/0,7m z całkowitą zaprawą dołów</t>
  </si>
  <si>
    <t>96</t>
  </si>
  <si>
    <t>KNR 2-21 0701-03</t>
  </si>
  <si>
    <t>Pielęgnacja drzew liściastych form naturalnych</t>
  </si>
  <si>
    <t>97</t>
  </si>
  <si>
    <t>KNR 2-21 0301-05</t>
  </si>
  <si>
    <t>Sadzenie drzew i krzewów liściastych form naturalnych na terenie płaskim w gruncie kategorii I-II w dołach o średnicy i głębokości 0,5m z całkowitą zaprawą dołów</t>
  </si>
  <si>
    <t>98</t>
  </si>
  <si>
    <t>KNR 2-21 0701-01</t>
  </si>
  <si>
    <t>Pielęgnacja krzewów liściastych</t>
  </si>
  <si>
    <t>RAZEM 5.1 9.1 Nasadzenia zieleni</t>
  </si>
  <si>
    <t>RAZEM 5 9. ZIELEŃ</t>
  </si>
  <si>
    <t>RAZEM kosztorys netto</t>
  </si>
  <si>
    <t>VAT 23%</t>
  </si>
  <si>
    <t>RAZEM kosztorys brutto</t>
  </si>
  <si>
    <t>KO Obwodnica DP 1339F od km 0+300,00 do km 1+680,00 - Branża drogowa, inzynieria ruchu, nasadzenia zieleni</t>
  </si>
  <si>
    <t>Oświetlenie drogowe - SO2</t>
  </si>
  <si>
    <t>Montaż linii kablowej 0,4kV</t>
  </si>
  <si>
    <t>KNR 5-03I 0101-01</t>
  </si>
  <si>
    <t>Geodezyjne wytyczenie punktów głównych i wysokościowych trasy oraz obsługa geodezyjna podczas realizacji inwestycji.</t>
  </si>
  <si>
    <t>KNNR 5 0701-05</t>
  </si>
  <si>
    <t>Kopanie rowów dla kabli w sposób mechaniczny w gruncie kat. III-IV</t>
  </si>
  <si>
    <t>KNR 5-10 0301-01</t>
  </si>
  <si>
    <t>Nasypanie warstwy piasku grubości 0.1 m na dno rowu kablowego o szer.do 0.4 m</t>
  </si>
  <si>
    <t>KNR 5-10 0303-02_x000D_
analiza indywidualna</t>
  </si>
  <si>
    <t>Układanie rur ochronnych z PCW o średnicy do 110 mm w wykopie - HDPE 110</t>
  </si>
  <si>
    <t>KNR 5-10 0306-01_x000D_
kalk. własna</t>
  </si>
  <si>
    <t>Mechaniczne przepychanie rur ochronnych o średnicy do 100 mm pod drogami - RHDPEp 110</t>
  </si>
  <si>
    <t>KNR 5-10 0303-01</t>
  </si>
  <si>
    <t>Układanie rur ochronnych giętkich z PCW o średnicy do 50mm - wprowadzenie do słupa</t>
  </si>
  <si>
    <t>KNR 5-10 0114-02</t>
  </si>
  <si>
    <t>Układanie kabli wielożyłowych o masie do 1.0 kg/m na napięcie znamionowe poniżej 110 kV  w wykopie/rurze YKY 4x25mm2</t>
  </si>
  <si>
    <t>KNR 5-08 0608-07</t>
  </si>
  <si>
    <t>Układanie bednarki w rowach kablowych - bednarka do 120 mm2</t>
  </si>
  <si>
    <t>KNNR 5 1409-03_x000D_
analiza indywidualna</t>
  </si>
  <si>
    <t>Montaż czteropalczatki</t>
  </si>
  <si>
    <t>KNNR 5 0702-05_x000D_
analiza indywidualna</t>
  </si>
  <si>
    <t>Zasypywanie rowów dla kabli wykonanych mechanicznie w gruncie kat. III-IV</t>
  </si>
  <si>
    <t>KNKRB 1 0229-05_x000D_
analiza indywidualna</t>
  </si>
  <si>
    <t>Zagęszczanie wykopów o gr.warstwy 25 cm gruntu kat. III-IV ubijakami mechanicznymi</t>
  </si>
  <si>
    <t>RAZEM 1.1 Montaż linii kablowej 0,4kV</t>
  </si>
  <si>
    <t>Montaż słupów oświetleniowych oraz opraw oświetleniowych</t>
  </si>
  <si>
    <t>KNNR 5 1001-02</t>
  </si>
  <si>
    <t>Montaż i stawianie słupów oświetleniowych o masie do 300 kg - słup oświetleniowy drogowy z wysięgnikiem jednoramiennym</t>
  </si>
  <si>
    <t>Montaż i stawianie słupów oświetleniowych o masie do 300 kg - słup oświetleniowy drogowy z wysięgnikiem czteroramiennym</t>
  </si>
  <si>
    <t>KNNR 9 1006-02</t>
  </si>
  <si>
    <t>Montaż ktablic bezpiecznikowych w słupach oświetleniowych (wraz z zarobieniem kabli)</t>
  </si>
  <si>
    <t>kpl.</t>
  </si>
  <si>
    <t>KNR 5-10 1004-01</t>
  </si>
  <si>
    <t>Wciąganie przewodów z udziałem podnośnika samochodowego w słup lub rury osłonowe - YLGYżo 2x2,5 w słupach</t>
  </si>
  <si>
    <t>KNNR 5 1004-01</t>
  </si>
  <si>
    <t>Montaż opraw oświetlenia zewnętrznego na słupie - oprawa drogowa</t>
  </si>
  <si>
    <t>KNR 5-08 0217-02_x000D_
kalk. własna</t>
  </si>
  <si>
    <t>Przewody kabelkowe w powłoce polwinitowej układane w słupach oświetleniowych bez mocowania - LgYżo 16mm2</t>
  </si>
  <si>
    <t>KNNR 5 0726-02_x000D_
analiza indywidualna</t>
  </si>
  <si>
    <t>Zarobienie na sucho końca kabla 1-żyłowego o przekroju żył do 50 mm2 na napięcie do 1 kV o izolacji i powłoce z tworzyw sztucznych</t>
  </si>
  <si>
    <t>KNNR 5 0605-08_x000D_
analiza indywidualna</t>
  </si>
  <si>
    <t>Mechaniczne pogrążanie uziomów pionowych prętowych w gruncie kat.III</t>
  </si>
  <si>
    <t>RAZEM 1.2 Montaż słupów oświetleniowych oraz opraw oświetleniowych</t>
  </si>
  <si>
    <t>Montaż szafy oświetleniowej SO-2</t>
  </si>
  <si>
    <t>KNR-W 2-01 0211-02</t>
  </si>
  <si>
    <t>Wykopy oraz przekopy wykonywane koparkami przedsiębiernymi 0.15 m3 na odkład w gruncie kat. III</t>
  </si>
  <si>
    <t>KNNR 5 0401-02_x000D_
analiza indywidualna</t>
  </si>
  <si>
    <t>Montaż szafy oświetleniowej SO2 - z materiałem</t>
  </si>
  <si>
    <t>KNNR 5 0702-03_x000D_
analiza indywidualna</t>
  </si>
  <si>
    <t>Zasypywanie rowów dla kabli wykonanych ręcznie w gruncie kat. IV</t>
  </si>
  <si>
    <t>RAZEM 1.3 Montaż szafy oświetleniowej SO-2</t>
  </si>
  <si>
    <t>Badania i pomiary instalacji oświetlenia</t>
  </si>
  <si>
    <t>KNNR 5 1304-01</t>
  </si>
  <si>
    <t>Badania i pomiary instalacji uziemiającej (pierwszy pomiar)</t>
  </si>
  <si>
    <t>KNNR 5 1304-02</t>
  </si>
  <si>
    <t>Badania i pomiary instalacji uziemiającej (każdy następny pomiar)</t>
  </si>
  <si>
    <t>KNR 4-03 1203-01</t>
  </si>
  <si>
    <t>Badanie linii kablowej o ilości żył do 4- nowa linia oświetleniowa</t>
  </si>
  <si>
    <t>odc.</t>
  </si>
  <si>
    <t>KNR-W 5-08 0901-03</t>
  </si>
  <si>
    <t>Pomiar rezystancji izolacji instalacji elektrycznych - obwód 3-fazowy, pierwszy pomiar</t>
  </si>
  <si>
    <t>KNR 13-21 0301-03</t>
  </si>
  <si>
    <t>Pomiary natężenia oświetlenia - pierwszy komplet 3 pomiarów dokonywanych w terenie</t>
  </si>
  <si>
    <t>kpl.pom.</t>
  </si>
  <si>
    <t>KNR 13-21 0301-04</t>
  </si>
  <si>
    <t>Pomiary natężenia oświetlenia - każdy dalszy komplet pomiarów dokonywanych w terenie</t>
  </si>
  <si>
    <t xml:space="preserve"> </t>
  </si>
  <si>
    <t>Wykonanie protokołów pomiarowych</t>
  </si>
  <si>
    <t>RAZEM 1.4 Badania i pomiary instalacji oświetlenia</t>
  </si>
  <si>
    <t>RAZEM 1 Oświetlenie drogowe - SO2</t>
  </si>
  <si>
    <t>KO Obwodnica DP 1339F od km 0+300,00 do km 1+680,00 - Branża oświetlenie</t>
  </si>
  <si>
    <t>Usunięcie warstwy ziemi urodzajnej za pomocą spycharki - dodatek za każde dalsze 5cm grubości humusu (ponad 15cm) dodatek 15</t>
  </si>
  <si>
    <t>KNNR 6 0808-07</t>
  </si>
  <si>
    <t>Rozebranie barier stalowych</t>
  </si>
  <si>
    <t>5.1 Nawierzchnie z betonu asfaltowego. Warstwa wiążąca i wyrównawcza</t>
  </si>
  <si>
    <t>KNNR 6 0108-02</t>
  </si>
  <si>
    <t>Wyrównanie istniejącej podbudowy mieszanką mineralno-asfaltową standard II sposobem  mechanicznym</t>
  </si>
  <si>
    <t>RAZEM 1.5.1 5.1 Nawierzchnie z betonu asfaltowego. Warstwa wiążąca i wyrównawcza</t>
  </si>
  <si>
    <t>5.2 Nawierzchnia z betonu asfaltowego. Warstwa ścieralna</t>
  </si>
  <si>
    <t>RAZEM 1.5.2 5.2 Nawierzchnia z betonu asfaltowego. Warstwa ścieralna</t>
  </si>
  <si>
    <t>5.3 Frezowanie nawierzchni asfaltowych na zimno</t>
  </si>
  <si>
    <t>RAZEM 1.5.3 5.3 Frezowanie nawierzchni asfaltowych na zimno</t>
  </si>
  <si>
    <t>5.4 Nawierzchnia z mieszanki mastyksowo - grysowej (SMA)</t>
  </si>
  <si>
    <t>RAZEM 1.5.4 5.4 Nawierzchnia z mieszanki mastyksowo - grysowej (SMA)</t>
  </si>
  <si>
    <t>5.5 Zabezpieczenie siatką nawierzchni asfaltowej</t>
  </si>
  <si>
    <t>RAZEM 1.5.5 5.5 Zabezpieczenie siatką nawierzchni asfaltowej</t>
  </si>
  <si>
    <t>Umocnienie skarp i dna rowów płytami betonowymi chodnikowymi 35x35x5cm na podsypce cementowo-piaskowej - analogia</t>
  </si>
  <si>
    <t>6.2 Ścinanie lub uzupełnianie poboczy i skarp</t>
  </si>
  <si>
    <t>RAZEM 1.6.2 6.2 Ścinanie lub uzupełnianie poboczy i skarp</t>
  </si>
  <si>
    <t>Oznakowanie poziome (symbole) grubowarstwowe na zimno, nawierzchni bitumicznych za pomocą mas chemoutwardzalnych wykonywane srzętem ręcznym- linie na skrzyzowaniach i przejściach</t>
  </si>
  <si>
    <t>8.1 Ściek</t>
  </si>
  <si>
    <t>RAZEM 3.1 8.1 Ściek</t>
  </si>
  <si>
    <t>KO Przebudowa i remont DP 1339F od km 1+680,00 do km 3+665,74 - Branża drogowa, inżynieria ruchu</t>
  </si>
  <si>
    <t>BRANŻA DROGOWA, INŻYNIERIA RUCHU, NASADZENIA ZIELENI</t>
  </si>
  <si>
    <t>OŚWIETLENIE</t>
  </si>
  <si>
    <t>BRANŻA DROGOWA, INŻYNIERIA RUCHU</t>
  </si>
  <si>
    <t>RAZEM - DP PRZEBUDOWA I REMONT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</si>
</sst>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#,##0.00"/>
    <numFmt numFmtId="166" formatCode="#\ ###\ ###\ ##0.00"/>
    <numFmt numFmtId="167" formatCode="#\ ###\ ###\ ##0.0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CE6F2"/>
        <bgColor rgb="FFDC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0" fontId="7" fillId="0" borderId="0"/>
  </cellStyleXfs>
  <cellXfs count="54">
    <xf numFmtId="0" fontId="0" fillId="0" borderId="0" xfId="0"/>
    <xf numFmtId="164" fontId="6" fillId="0" borderId="1" xfId="1" applyFont="1" applyBorder="1" applyAlignment="1">
      <alignment horizontal="center" vertical="center"/>
    </xf>
    <xf numFmtId="164" fontId="6" fillId="0" borderId="2" xfId="1" applyFont="1" applyBorder="1" applyAlignment="1">
      <alignment vertical="center"/>
    </xf>
    <xf numFmtId="165" fontId="6" fillId="0" borderId="3" xfId="1" applyNumberFormat="1" applyFont="1" applyBorder="1" applyAlignment="1" applyProtection="1">
      <alignment horizontal="center" vertical="center"/>
      <protection locked="0"/>
    </xf>
    <xf numFmtId="164" fontId="6" fillId="0" borderId="10" xfId="1" applyFont="1" applyBorder="1" applyAlignment="1">
      <alignment horizontal="center" vertical="center"/>
    </xf>
    <xf numFmtId="164" fontId="6" fillId="0" borderId="11" xfId="1" applyFont="1" applyBorder="1" applyAlignment="1">
      <alignment vertical="center"/>
    </xf>
    <xf numFmtId="165" fontId="6" fillId="0" borderId="12" xfId="1" applyNumberFormat="1" applyFont="1" applyBorder="1" applyAlignment="1" applyProtection="1">
      <alignment horizontal="center" vertical="center"/>
      <protection locked="0"/>
    </xf>
    <xf numFmtId="165" fontId="2" fillId="4" borderId="6" xfId="1" applyNumberFormat="1" applyFont="1" applyFill="1" applyBorder="1" applyAlignment="1">
      <alignment horizontal="center" vertical="center"/>
    </xf>
    <xf numFmtId="164" fontId="6" fillId="0" borderId="13" xfId="1" applyFont="1" applyBorder="1" applyAlignment="1">
      <alignment vertical="center"/>
    </xf>
    <xf numFmtId="165" fontId="6" fillId="0" borderId="14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65" fontId="2" fillId="3" borderId="14" xfId="1" applyNumberFormat="1" applyFont="1" applyFill="1" applyBorder="1" applyAlignment="1" applyProtection="1">
      <alignment horizontal="center" vertical="center"/>
      <protection locked="0"/>
    </xf>
    <xf numFmtId="165" fontId="2" fillId="3" borderId="12" xfId="1" applyNumberFormat="1" applyFont="1" applyFill="1" applyBorder="1" applyAlignment="1" applyProtection="1">
      <alignment horizontal="center" vertical="center"/>
      <protection locked="0"/>
    </xf>
    <xf numFmtId="165" fontId="2" fillId="3" borderId="6" xfId="1" applyNumberFormat="1" applyFont="1" applyFill="1" applyBorder="1" applyAlignment="1" applyProtection="1">
      <alignment horizontal="center" vertical="center"/>
      <protection locked="0"/>
    </xf>
    <xf numFmtId="165" fontId="2" fillId="5" borderId="21" xfId="1" applyNumberFormat="1" applyFont="1" applyFill="1" applyBorder="1" applyAlignment="1" applyProtection="1">
      <alignment horizontal="center" vertical="center"/>
      <protection locked="0"/>
    </xf>
    <xf numFmtId="164" fontId="6" fillId="0" borderId="28" xfId="1" applyFont="1" applyBorder="1" applyAlignment="1">
      <alignment horizontal="center" vertical="center"/>
    </xf>
    <xf numFmtId="0" fontId="0" fillId="6" borderId="0" xfId="0" applyFill="1"/>
    <xf numFmtId="0" fontId="9" fillId="7" borderId="29" xfId="0" applyFont="1" applyFill="1" applyBorder="1" applyAlignment="1">
      <alignment horizontal="center" vertical="center" wrapText="1"/>
    </xf>
    <xf numFmtId="2" fontId="9" fillId="7" borderId="29" xfId="0" applyNumberFormat="1" applyFont="1" applyFill="1" applyBorder="1" applyAlignment="1">
      <alignment horizontal="center" vertical="center" wrapText="1"/>
    </xf>
    <xf numFmtId="166" fontId="10" fillId="9" borderId="29" xfId="0" applyNumberFormat="1" applyFont="1" applyFill="1" applyBorder="1" applyAlignment="1">
      <alignment vertical="center" wrapText="1"/>
    </xf>
    <xf numFmtId="166" fontId="10" fillId="9" borderId="29" xfId="0" applyNumberFormat="1" applyFont="1" applyFill="1" applyBorder="1" applyAlignment="1">
      <alignment horizontal="center" vertical="center" wrapText="1"/>
    </xf>
    <xf numFmtId="2" fontId="10" fillId="9" borderId="29" xfId="0" applyNumberFormat="1" applyFont="1" applyFill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vertical="center" wrapText="1"/>
    </xf>
    <xf numFmtId="167" fontId="11" fillId="0" borderId="29" xfId="0" applyNumberFormat="1" applyFont="1" applyBorder="1" applyAlignment="1">
      <alignment vertical="center" wrapText="1"/>
    </xf>
    <xf numFmtId="166" fontId="11" fillId="0" borderId="29" xfId="0" applyNumberFormat="1" applyFont="1" applyBorder="1" applyAlignment="1">
      <alignment vertical="center" wrapText="1"/>
    </xf>
    <xf numFmtId="166" fontId="10" fillId="8" borderId="29" xfId="0" applyNumberFormat="1" applyFont="1" applyFill="1" applyBorder="1" applyAlignment="1">
      <alignment vertical="center" wrapText="1"/>
    </xf>
    <xf numFmtId="2" fontId="10" fillId="8" borderId="29" xfId="0" applyNumberFormat="1" applyFont="1" applyFill="1" applyBorder="1" applyAlignment="1">
      <alignment vertical="center" wrapText="1"/>
    </xf>
    <xf numFmtId="166" fontId="10" fillId="8" borderId="29" xfId="0" applyNumberFormat="1" applyFont="1" applyFill="1" applyBorder="1" applyAlignment="1">
      <alignment horizontal="center" vertical="center" wrapText="1"/>
    </xf>
    <xf numFmtId="164" fontId="2" fillId="4" borderId="4" xfId="1" applyFont="1" applyFill="1" applyBorder="1" applyAlignment="1">
      <alignment horizontal="right" vertical="center"/>
    </xf>
    <xf numFmtId="164" fontId="2" fillId="4" borderId="5" xfId="1" applyFont="1" applyFill="1" applyBorder="1" applyAlignment="1">
      <alignment horizontal="right" vertical="center"/>
    </xf>
    <xf numFmtId="164" fontId="2" fillId="3" borderId="4" xfId="1" applyFont="1" applyFill="1" applyBorder="1" applyAlignment="1">
      <alignment horizontal="right" vertical="center"/>
    </xf>
    <xf numFmtId="164" fontId="2" fillId="3" borderId="5" xfId="1" applyFont="1" applyFill="1" applyBorder="1" applyAlignment="1">
      <alignment horizontal="right" vertical="center"/>
    </xf>
    <xf numFmtId="164" fontId="2" fillId="2" borderId="23" xfId="1" applyFont="1" applyFill="1" applyBorder="1" applyAlignment="1" applyProtection="1">
      <alignment horizontal="center" vertical="center" wrapText="1"/>
      <protection locked="0"/>
    </xf>
    <xf numFmtId="164" fontId="2" fillId="2" borderId="24" xfId="1" applyFont="1" applyFill="1" applyBorder="1" applyAlignment="1" applyProtection="1">
      <alignment horizontal="center" vertical="center" wrapText="1"/>
      <protection locked="0"/>
    </xf>
    <xf numFmtId="164" fontId="2" fillId="2" borderId="25" xfId="1" applyFont="1" applyFill="1" applyBorder="1" applyAlignment="1" applyProtection="1">
      <alignment horizontal="center" vertical="center" wrapText="1"/>
      <protection locked="0"/>
    </xf>
    <xf numFmtId="164" fontId="2" fillId="2" borderId="17" xfId="1" applyFont="1" applyFill="1" applyBorder="1" applyAlignment="1" applyProtection="1">
      <alignment horizontal="center" vertical="center" wrapText="1"/>
      <protection locked="0"/>
    </xf>
    <xf numFmtId="164" fontId="2" fillId="2" borderId="16" xfId="1" applyFont="1" applyFill="1" applyBorder="1" applyAlignment="1" applyProtection="1">
      <alignment horizontal="center" vertical="center" wrapText="1"/>
      <protection locked="0"/>
    </xf>
    <xf numFmtId="164" fontId="2" fillId="2" borderId="26" xfId="1" applyFont="1" applyFill="1" applyBorder="1" applyAlignment="1" applyProtection="1">
      <alignment horizontal="center" vertical="center" wrapText="1"/>
      <protection locked="0"/>
    </xf>
    <xf numFmtId="164" fontId="5" fillId="0" borderId="7" xfId="1" applyFont="1" applyBorder="1" applyAlignment="1">
      <alignment horizontal="center" vertical="center"/>
    </xf>
    <xf numFmtId="164" fontId="5" fillId="0" borderId="8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2" fillId="3" borderId="22" xfId="1" applyFont="1" applyFill="1" applyBorder="1" applyAlignment="1">
      <alignment horizontal="right" vertical="center"/>
    </xf>
    <xf numFmtId="164" fontId="2" fillId="3" borderId="15" xfId="1" applyFont="1" applyFill="1" applyBorder="1" applyAlignment="1">
      <alignment horizontal="right" vertical="center"/>
    </xf>
    <xf numFmtId="164" fontId="2" fillId="3" borderId="10" xfId="1" applyFont="1" applyFill="1" applyBorder="1" applyAlignment="1">
      <alignment horizontal="right" vertical="center"/>
    </xf>
    <xf numFmtId="164" fontId="2" fillId="3" borderId="11" xfId="1" applyFont="1" applyFill="1" applyBorder="1" applyAlignment="1">
      <alignment horizontal="right" vertical="center"/>
    </xf>
    <xf numFmtId="164" fontId="3" fillId="3" borderId="1" xfId="1" applyFont="1" applyFill="1" applyBorder="1" applyAlignment="1">
      <alignment horizontal="center" vertical="center"/>
    </xf>
    <xf numFmtId="164" fontId="3" fillId="3" borderId="4" xfId="1" applyFont="1" applyFill="1" applyBorder="1" applyAlignment="1">
      <alignment horizontal="center" vertical="center"/>
    </xf>
    <xf numFmtId="164" fontId="3" fillId="3" borderId="18" xfId="1" applyFont="1" applyFill="1" applyBorder="1" applyAlignment="1">
      <alignment horizontal="center" vertical="center" wrapText="1"/>
    </xf>
    <xf numFmtId="164" fontId="3" fillId="3" borderId="19" xfId="1" applyFont="1" applyFill="1" applyBorder="1" applyAlignment="1">
      <alignment horizontal="center" vertical="center" wrapText="1"/>
    </xf>
    <xf numFmtId="164" fontId="4" fillId="3" borderId="27" xfId="1" applyFont="1" applyFill="1" applyBorder="1" applyAlignment="1" applyProtection="1">
      <alignment horizontal="center" vertical="center" wrapText="1"/>
      <protection locked="0"/>
    </xf>
    <xf numFmtId="164" fontId="5" fillId="0" borderId="20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3">
    <cellStyle name="Normal" xfId="2" xr:uid="{E089084B-60F8-4EC0-9082-64EE24D9995F}"/>
    <cellStyle name="Normalny" xfId="0" builtinId="0"/>
    <cellStyle name="Normalny 4" xfId="1" xr:uid="{6EBB4D11-143B-49DA-A2FC-786F08CFE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zoomScale="110" zoomScaleNormal="110" workbookViewId="0">
      <selection activeCell="C12" sqref="C12"/>
    </sheetView>
  </sheetViews>
  <sheetFormatPr defaultColWidth="0" defaultRowHeight="15" zeroHeight="1" x14ac:dyDescent="0.25"/>
  <cols>
    <col min="1" max="1" width="6.7109375" customWidth="1"/>
    <col min="2" max="2" width="60" customWidth="1"/>
    <col min="3" max="3" width="43.5703125" customWidth="1"/>
    <col min="4" max="4" width="8.7109375" style="16" customWidth="1"/>
    <col min="5" max="6" width="0" hidden="1" customWidth="1"/>
    <col min="7" max="16384" width="8.7109375" hidden="1"/>
  </cols>
  <sheetData>
    <row r="1" spans="1:6" ht="39.950000000000003" customHeight="1" x14ac:dyDescent="0.25">
      <c r="A1" s="34" t="s">
        <v>36</v>
      </c>
      <c r="B1" s="35"/>
      <c r="C1" s="36"/>
      <c r="F1" s="10"/>
    </row>
    <row r="2" spans="1:6" ht="24.95" customHeight="1" thickBot="1" x14ac:dyDescent="0.3">
      <c r="A2" s="37" t="s">
        <v>0</v>
      </c>
      <c r="B2" s="38"/>
      <c r="C2" s="39"/>
    </row>
    <row r="3" spans="1:6" x14ac:dyDescent="0.25">
      <c r="A3" s="47" t="s">
        <v>1</v>
      </c>
      <c r="B3" s="49" t="s">
        <v>2</v>
      </c>
      <c r="C3" s="51" t="s">
        <v>3</v>
      </c>
    </row>
    <row r="4" spans="1:6" ht="15.75" thickBot="1" x14ac:dyDescent="0.3">
      <c r="A4" s="48"/>
      <c r="B4" s="50"/>
      <c r="C4" s="51"/>
    </row>
    <row r="5" spans="1:6" ht="27" thickBot="1" x14ac:dyDescent="0.3">
      <c r="A5" s="40" t="s">
        <v>7</v>
      </c>
      <c r="B5" s="41"/>
      <c r="C5" s="52"/>
    </row>
    <row r="6" spans="1:6" ht="24.95" customHeight="1" x14ac:dyDescent="0.25">
      <c r="A6" s="1">
        <v>1</v>
      </c>
      <c r="B6" s="2" t="s">
        <v>506</v>
      </c>
      <c r="C6" s="3">
        <f>'Obw. 0+300-1+680 (3 branże)'!H176</f>
        <v>0</v>
      </c>
    </row>
    <row r="7" spans="1:6" ht="24.95" customHeight="1" x14ac:dyDescent="0.25">
      <c r="A7" s="4">
        <v>2</v>
      </c>
      <c r="B7" s="5" t="s">
        <v>507</v>
      </c>
      <c r="C7" s="6">
        <f>'Obw. 0+300-1+680 (1 branża)'!H44</f>
        <v>0</v>
      </c>
    </row>
    <row r="8" spans="1:6" ht="24.95" customHeight="1" thickBot="1" x14ac:dyDescent="0.3">
      <c r="A8" s="30" t="s">
        <v>6</v>
      </c>
      <c r="B8" s="31"/>
      <c r="C8" s="7">
        <f>C6+C7</f>
        <v>0</v>
      </c>
    </row>
    <row r="9" spans="1:6" ht="27" thickBot="1" x14ac:dyDescent="0.3">
      <c r="A9" s="40" t="s">
        <v>37</v>
      </c>
      <c r="B9" s="41"/>
      <c r="C9" s="42"/>
    </row>
    <row r="10" spans="1:6" ht="24.95" customHeight="1" x14ac:dyDescent="0.25">
      <c r="A10" s="15">
        <v>4</v>
      </c>
      <c r="B10" s="8" t="s">
        <v>508</v>
      </c>
      <c r="C10" s="9">
        <f>'Przebud. DP 1+680-3+665,74'!H133</f>
        <v>0</v>
      </c>
    </row>
    <row r="11" spans="1:6" ht="24.95" customHeight="1" thickBot="1" x14ac:dyDescent="0.3">
      <c r="A11" s="30" t="s">
        <v>509</v>
      </c>
      <c r="B11" s="31"/>
      <c r="C11" s="14">
        <f>C10</f>
        <v>0</v>
      </c>
    </row>
    <row r="12" spans="1:6" ht="24.95" customHeight="1" x14ac:dyDescent="0.25">
      <c r="A12" s="43" t="s">
        <v>4</v>
      </c>
      <c r="B12" s="44"/>
      <c r="C12" s="11">
        <f>C8+C11</f>
        <v>0</v>
      </c>
    </row>
    <row r="13" spans="1:6" ht="24.95" customHeight="1" x14ac:dyDescent="0.25">
      <c r="A13" s="45" t="s">
        <v>5</v>
      </c>
      <c r="B13" s="46"/>
      <c r="C13" s="12">
        <f>ROUND(C12*0.23,2)</f>
        <v>0</v>
      </c>
    </row>
    <row r="14" spans="1:6" ht="24.95" customHeight="1" thickBot="1" x14ac:dyDescent="0.3">
      <c r="A14" s="32" t="s">
        <v>35</v>
      </c>
      <c r="B14" s="33"/>
      <c r="C14" s="13">
        <f>C12+C13</f>
        <v>0</v>
      </c>
    </row>
    <row r="16" spans="1:6" x14ac:dyDescent="0.25"/>
    <row r="17" x14ac:dyDescent="0.25"/>
    <row r="21" x14ac:dyDescent="0.25"/>
    <row r="22" x14ac:dyDescent="0.25"/>
    <row r="23" x14ac:dyDescent="0.25"/>
    <row r="24" x14ac:dyDescent="0.25"/>
    <row r="25" x14ac:dyDescent="0.25"/>
    <row r="26" x14ac:dyDescent="0.25"/>
  </sheetData>
  <mergeCells count="12">
    <mergeCell ref="A11:B11"/>
    <mergeCell ref="A14:B14"/>
    <mergeCell ref="A1:C1"/>
    <mergeCell ref="A2:C2"/>
    <mergeCell ref="A9:C9"/>
    <mergeCell ref="A12:B12"/>
    <mergeCell ref="A13:B13"/>
    <mergeCell ref="A3:A4"/>
    <mergeCell ref="B3:B4"/>
    <mergeCell ref="C3:C4"/>
    <mergeCell ref="A5:C5"/>
    <mergeCell ref="A8:B8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EE01-FB70-4B56-9D46-2D9FCC23285A}">
  <sheetPr>
    <pageSetUpPr fitToPage="1"/>
  </sheetPr>
  <dimension ref="A1:H178"/>
  <sheetViews>
    <sheetView workbookViewId="0">
      <selection sqref="A1:H1"/>
    </sheetView>
  </sheetViews>
  <sheetFormatPr defaultRowHeight="15" x14ac:dyDescent="0.25"/>
  <cols>
    <col min="1" max="1" width="7" customWidth="1"/>
    <col min="2" max="2" width="18.42578125" customWidth="1"/>
    <col min="3" max="3" width="16" customWidth="1"/>
    <col min="4" max="4" width="43.7109375" customWidth="1"/>
    <col min="5" max="5" width="9.140625" customWidth="1"/>
    <col min="6" max="6" width="13.7109375" customWidth="1"/>
    <col min="7" max="7" width="15.7109375" customWidth="1"/>
    <col min="8" max="8" width="14.28515625" customWidth="1"/>
  </cols>
  <sheetData>
    <row r="1" spans="1:8" ht="30.75" customHeight="1" x14ac:dyDescent="0.25">
      <c r="A1" s="53" t="s">
        <v>412</v>
      </c>
      <c r="B1" s="53"/>
      <c r="C1" s="53"/>
      <c r="D1" s="53"/>
      <c r="E1" s="53"/>
      <c r="F1" s="53"/>
      <c r="G1" s="53"/>
      <c r="H1" s="53"/>
    </row>
    <row r="2" spans="1:8" ht="28.5" x14ac:dyDescent="0.25">
      <c r="A2" s="17" t="s">
        <v>8</v>
      </c>
      <c r="B2" s="17" t="s">
        <v>9</v>
      </c>
      <c r="C2" s="17" t="s">
        <v>38</v>
      </c>
      <c r="D2" s="17" t="s">
        <v>39</v>
      </c>
      <c r="E2" s="17" t="s">
        <v>40</v>
      </c>
      <c r="F2" s="18" t="s">
        <v>41</v>
      </c>
      <c r="G2" s="17" t="s">
        <v>20</v>
      </c>
      <c r="H2" s="17" t="s">
        <v>21</v>
      </c>
    </row>
    <row r="3" spans="1:8" x14ac:dyDescent="0.25">
      <c r="A3" s="17" t="s">
        <v>24</v>
      </c>
      <c r="B3" s="17" t="s">
        <v>25</v>
      </c>
      <c r="C3" s="17" t="s">
        <v>42</v>
      </c>
      <c r="D3" s="17" t="s">
        <v>43</v>
      </c>
      <c r="E3" s="17" t="s">
        <v>44</v>
      </c>
      <c r="F3" s="18" t="s">
        <v>45</v>
      </c>
      <c r="G3" s="17" t="s">
        <v>46</v>
      </c>
      <c r="H3" s="17" t="s">
        <v>47</v>
      </c>
    </row>
    <row r="4" spans="1:8" ht="26.25" customHeight="1" x14ac:dyDescent="0.25">
      <c r="A4" s="19" t="s">
        <v>24</v>
      </c>
      <c r="B4" s="19"/>
      <c r="C4" s="20" t="s">
        <v>48</v>
      </c>
      <c r="D4" s="19" t="s">
        <v>49</v>
      </c>
      <c r="E4" s="19"/>
      <c r="F4" s="21"/>
      <c r="G4" s="19"/>
      <c r="H4" s="19"/>
    </row>
    <row r="5" spans="1:8" ht="26.25" customHeight="1" x14ac:dyDescent="0.25">
      <c r="A5" s="19" t="s">
        <v>10</v>
      </c>
      <c r="B5" s="19"/>
      <c r="C5" s="19"/>
      <c r="D5" s="19" t="s">
        <v>50</v>
      </c>
      <c r="E5" s="19"/>
      <c r="F5" s="21"/>
      <c r="G5" s="19"/>
      <c r="H5" s="19"/>
    </row>
    <row r="6" spans="1:8" ht="35.25" customHeight="1" x14ac:dyDescent="0.25">
      <c r="A6" s="22" t="s">
        <v>24</v>
      </c>
      <c r="B6" s="22" t="s">
        <v>51</v>
      </c>
      <c r="C6" s="23" t="s">
        <v>52</v>
      </c>
      <c r="D6" s="22" t="s">
        <v>53</v>
      </c>
      <c r="E6" s="22" t="s">
        <v>11</v>
      </c>
      <c r="F6" s="24">
        <v>1.38</v>
      </c>
      <c r="G6" s="25"/>
      <c r="H6" s="26">
        <f t="shared" ref="H6:H29" si="0">ROUND(F6*G6,2)</f>
        <v>0</v>
      </c>
    </row>
    <row r="7" spans="1:8" ht="33" x14ac:dyDescent="0.25">
      <c r="A7" s="22" t="s">
        <v>25</v>
      </c>
      <c r="B7" s="22" t="s">
        <v>54</v>
      </c>
      <c r="C7" s="23" t="s">
        <v>55</v>
      </c>
      <c r="D7" s="22" t="s">
        <v>56</v>
      </c>
      <c r="E7" s="22" t="s">
        <v>13</v>
      </c>
      <c r="F7" s="24">
        <v>19500</v>
      </c>
      <c r="G7" s="25"/>
      <c r="H7" s="26">
        <f t="shared" si="0"/>
        <v>0</v>
      </c>
    </row>
    <row r="8" spans="1:8" ht="66" x14ac:dyDescent="0.25">
      <c r="A8" s="22" t="s">
        <v>42</v>
      </c>
      <c r="B8" s="22" t="s">
        <v>57</v>
      </c>
      <c r="C8" s="23" t="s">
        <v>55</v>
      </c>
      <c r="D8" s="22" t="s">
        <v>58</v>
      </c>
      <c r="E8" s="22" t="s">
        <v>13</v>
      </c>
      <c r="F8" s="24">
        <v>19500</v>
      </c>
      <c r="G8" s="25"/>
      <c r="H8" s="26">
        <f t="shared" si="0"/>
        <v>0</v>
      </c>
    </row>
    <row r="9" spans="1:8" ht="132" x14ac:dyDescent="0.25">
      <c r="A9" s="22" t="s">
        <v>43</v>
      </c>
      <c r="B9" s="22" t="s">
        <v>59</v>
      </c>
      <c r="C9" s="23" t="s">
        <v>55</v>
      </c>
      <c r="D9" s="22" t="s">
        <v>60</v>
      </c>
      <c r="E9" s="22" t="s">
        <v>15</v>
      </c>
      <c r="F9" s="24">
        <v>8775</v>
      </c>
      <c r="G9" s="25"/>
      <c r="H9" s="26">
        <f t="shared" si="0"/>
        <v>0</v>
      </c>
    </row>
    <row r="10" spans="1:8" ht="99" x14ac:dyDescent="0.25">
      <c r="A10" s="22" t="s">
        <v>44</v>
      </c>
      <c r="B10" s="22" t="s">
        <v>61</v>
      </c>
      <c r="C10" s="23" t="s">
        <v>55</v>
      </c>
      <c r="D10" s="22" t="s">
        <v>62</v>
      </c>
      <c r="E10" s="22" t="s">
        <v>15</v>
      </c>
      <c r="F10" s="24">
        <v>8775</v>
      </c>
      <c r="G10" s="25"/>
      <c r="H10" s="26">
        <f t="shared" si="0"/>
        <v>0</v>
      </c>
    </row>
    <row r="11" spans="1:8" ht="33" x14ac:dyDescent="0.25">
      <c r="A11" s="22" t="s">
        <v>45</v>
      </c>
      <c r="B11" s="22" t="s">
        <v>63</v>
      </c>
      <c r="C11" s="23" t="s">
        <v>64</v>
      </c>
      <c r="D11" s="22" t="s">
        <v>65</v>
      </c>
      <c r="E11" s="22" t="s">
        <v>13</v>
      </c>
      <c r="F11" s="24">
        <v>740</v>
      </c>
      <c r="G11" s="25"/>
      <c r="H11" s="26">
        <f t="shared" si="0"/>
        <v>0</v>
      </c>
    </row>
    <row r="12" spans="1:8" ht="49.5" x14ac:dyDescent="0.25">
      <c r="A12" s="22" t="s">
        <v>46</v>
      </c>
      <c r="B12" s="22" t="s">
        <v>66</v>
      </c>
      <c r="C12" s="23" t="s">
        <v>64</v>
      </c>
      <c r="D12" s="22" t="s">
        <v>67</v>
      </c>
      <c r="E12" s="22" t="s">
        <v>13</v>
      </c>
      <c r="F12" s="24">
        <v>740</v>
      </c>
      <c r="G12" s="25"/>
      <c r="H12" s="26">
        <f t="shared" si="0"/>
        <v>0</v>
      </c>
    </row>
    <row r="13" spans="1:8" ht="66" x14ac:dyDescent="0.25">
      <c r="A13" s="22" t="s">
        <v>47</v>
      </c>
      <c r="B13" s="22" t="s">
        <v>68</v>
      </c>
      <c r="C13" s="23" t="s">
        <v>64</v>
      </c>
      <c r="D13" s="22" t="s">
        <v>69</v>
      </c>
      <c r="E13" s="22" t="s">
        <v>15</v>
      </c>
      <c r="F13" s="24">
        <v>148</v>
      </c>
      <c r="G13" s="25"/>
      <c r="H13" s="26">
        <f t="shared" si="0"/>
        <v>0</v>
      </c>
    </row>
    <row r="14" spans="1:8" ht="115.5" x14ac:dyDescent="0.25">
      <c r="A14" s="22" t="s">
        <v>70</v>
      </c>
      <c r="B14" s="22" t="s">
        <v>71</v>
      </c>
      <c r="C14" s="23" t="s">
        <v>64</v>
      </c>
      <c r="D14" s="22" t="s">
        <v>72</v>
      </c>
      <c r="E14" s="22" t="s">
        <v>15</v>
      </c>
      <c r="F14" s="24">
        <v>1480</v>
      </c>
      <c r="G14" s="25"/>
      <c r="H14" s="26">
        <f t="shared" si="0"/>
        <v>0</v>
      </c>
    </row>
    <row r="15" spans="1:8" ht="33" x14ac:dyDescent="0.25">
      <c r="A15" s="22" t="s">
        <v>73</v>
      </c>
      <c r="B15" s="22" t="s">
        <v>74</v>
      </c>
      <c r="C15" s="23" t="s">
        <v>64</v>
      </c>
      <c r="D15" s="22" t="s">
        <v>75</v>
      </c>
      <c r="E15" s="22" t="s">
        <v>14</v>
      </c>
      <c r="F15" s="24">
        <v>37</v>
      </c>
      <c r="G15" s="25"/>
      <c r="H15" s="26">
        <f t="shared" si="0"/>
        <v>0</v>
      </c>
    </row>
    <row r="16" spans="1:8" ht="66" x14ac:dyDescent="0.25">
      <c r="A16" s="22" t="s">
        <v>76</v>
      </c>
      <c r="B16" s="22" t="s">
        <v>68</v>
      </c>
      <c r="C16" s="23" t="s">
        <v>64</v>
      </c>
      <c r="D16" s="22" t="s">
        <v>69</v>
      </c>
      <c r="E16" s="22" t="s">
        <v>15</v>
      </c>
      <c r="F16" s="24">
        <v>7.4</v>
      </c>
      <c r="G16" s="25"/>
      <c r="H16" s="26">
        <f t="shared" si="0"/>
        <v>0</v>
      </c>
    </row>
    <row r="17" spans="1:8" ht="115.5" x14ac:dyDescent="0.25">
      <c r="A17" s="22" t="s">
        <v>77</v>
      </c>
      <c r="B17" s="22" t="s">
        <v>71</v>
      </c>
      <c r="C17" s="23" t="s">
        <v>64</v>
      </c>
      <c r="D17" s="22" t="s">
        <v>72</v>
      </c>
      <c r="E17" s="22" t="s">
        <v>15</v>
      </c>
      <c r="F17" s="24">
        <v>74</v>
      </c>
      <c r="G17" s="25"/>
      <c r="H17" s="26">
        <f t="shared" si="0"/>
        <v>0</v>
      </c>
    </row>
    <row r="18" spans="1:8" ht="16.5" x14ac:dyDescent="0.25">
      <c r="A18" s="22" t="s">
        <v>78</v>
      </c>
      <c r="B18" s="22" t="s">
        <v>79</v>
      </c>
      <c r="C18" s="23" t="s">
        <v>64</v>
      </c>
      <c r="D18" s="22" t="s">
        <v>80</v>
      </c>
      <c r="E18" s="22" t="s">
        <v>12</v>
      </c>
      <c r="F18" s="24">
        <v>4</v>
      </c>
      <c r="G18" s="25"/>
      <c r="H18" s="26">
        <f t="shared" si="0"/>
        <v>0</v>
      </c>
    </row>
    <row r="19" spans="1:8" ht="66" x14ac:dyDescent="0.25">
      <c r="A19" s="22" t="s">
        <v>81</v>
      </c>
      <c r="B19" s="22" t="s">
        <v>82</v>
      </c>
      <c r="C19" s="23" t="s">
        <v>64</v>
      </c>
      <c r="D19" s="22" t="s">
        <v>83</v>
      </c>
      <c r="E19" s="22" t="s">
        <v>84</v>
      </c>
      <c r="F19" s="24">
        <v>0.08</v>
      </c>
      <c r="G19" s="25"/>
      <c r="H19" s="26">
        <f t="shared" si="0"/>
        <v>0</v>
      </c>
    </row>
    <row r="20" spans="1:8" ht="99" x14ac:dyDescent="0.25">
      <c r="A20" s="22" t="s">
        <v>85</v>
      </c>
      <c r="B20" s="22" t="s">
        <v>86</v>
      </c>
      <c r="C20" s="23" t="s">
        <v>64</v>
      </c>
      <c r="D20" s="22" t="s">
        <v>87</v>
      </c>
      <c r="E20" s="22" t="s">
        <v>84</v>
      </c>
      <c r="F20" s="24">
        <v>0.08</v>
      </c>
      <c r="G20" s="25"/>
      <c r="H20" s="26">
        <f t="shared" si="0"/>
        <v>0</v>
      </c>
    </row>
    <row r="21" spans="1:8" ht="33" x14ac:dyDescent="0.25">
      <c r="A21" s="22" t="s">
        <v>88</v>
      </c>
      <c r="B21" s="22" t="s">
        <v>89</v>
      </c>
      <c r="C21" s="23" t="s">
        <v>64</v>
      </c>
      <c r="D21" s="22" t="s">
        <v>90</v>
      </c>
      <c r="E21" s="22" t="s">
        <v>12</v>
      </c>
      <c r="F21" s="24">
        <v>8</v>
      </c>
      <c r="G21" s="25"/>
      <c r="H21" s="26">
        <f t="shared" si="0"/>
        <v>0</v>
      </c>
    </row>
    <row r="22" spans="1:8" ht="66" x14ac:dyDescent="0.25">
      <c r="A22" s="22" t="s">
        <v>91</v>
      </c>
      <c r="B22" s="22" t="s">
        <v>82</v>
      </c>
      <c r="C22" s="23" t="s">
        <v>64</v>
      </c>
      <c r="D22" s="22" t="s">
        <v>83</v>
      </c>
      <c r="E22" s="22" t="s">
        <v>84</v>
      </c>
      <c r="F22" s="24">
        <v>0.08</v>
      </c>
      <c r="G22" s="25"/>
      <c r="H22" s="26">
        <f t="shared" si="0"/>
        <v>0</v>
      </c>
    </row>
    <row r="23" spans="1:8" ht="99" x14ac:dyDescent="0.25">
      <c r="A23" s="22" t="s">
        <v>92</v>
      </c>
      <c r="B23" s="22" t="s">
        <v>86</v>
      </c>
      <c r="C23" s="23" t="s">
        <v>64</v>
      </c>
      <c r="D23" s="22" t="s">
        <v>93</v>
      </c>
      <c r="E23" s="22" t="s">
        <v>84</v>
      </c>
      <c r="F23" s="24">
        <v>0.08</v>
      </c>
      <c r="G23" s="25"/>
      <c r="H23" s="26">
        <f t="shared" si="0"/>
        <v>0</v>
      </c>
    </row>
    <row r="24" spans="1:8" ht="49.5" x14ac:dyDescent="0.25">
      <c r="A24" s="22" t="s">
        <v>94</v>
      </c>
      <c r="B24" s="22" t="s">
        <v>89</v>
      </c>
      <c r="C24" s="23" t="s">
        <v>64</v>
      </c>
      <c r="D24" s="22" t="s">
        <v>95</v>
      </c>
      <c r="E24" s="22" t="s">
        <v>12</v>
      </c>
      <c r="F24" s="24">
        <v>3</v>
      </c>
      <c r="G24" s="25"/>
      <c r="H24" s="26">
        <f t="shared" si="0"/>
        <v>0</v>
      </c>
    </row>
    <row r="25" spans="1:8" ht="66" x14ac:dyDescent="0.25">
      <c r="A25" s="22" t="s">
        <v>96</v>
      </c>
      <c r="B25" s="22" t="s">
        <v>82</v>
      </c>
      <c r="C25" s="23" t="s">
        <v>64</v>
      </c>
      <c r="D25" s="22" t="s">
        <v>83</v>
      </c>
      <c r="E25" s="22" t="s">
        <v>84</v>
      </c>
      <c r="F25" s="24">
        <v>1.4999999999999999E-2</v>
      </c>
      <c r="G25" s="25"/>
      <c r="H25" s="26">
        <f t="shared" si="0"/>
        <v>0</v>
      </c>
    </row>
    <row r="26" spans="1:8" ht="99" x14ac:dyDescent="0.25">
      <c r="A26" s="22" t="s">
        <v>97</v>
      </c>
      <c r="B26" s="22" t="s">
        <v>86</v>
      </c>
      <c r="C26" s="23" t="s">
        <v>64</v>
      </c>
      <c r="D26" s="22" t="s">
        <v>93</v>
      </c>
      <c r="E26" s="22" t="s">
        <v>84</v>
      </c>
      <c r="F26" s="24">
        <v>1.4999999999999999E-2</v>
      </c>
      <c r="G26" s="25"/>
      <c r="H26" s="26">
        <f t="shared" si="0"/>
        <v>0</v>
      </c>
    </row>
    <row r="27" spans="1:8" ht="49.5" x14ac:dyDescent="0.25">
      <c r="A27" s="22" t="s">
        <v>98</v>
      </c>
      <c r="B27" s="22" t="s">
        <v>99</v>
      </c>
      <c r="C27" s="23" t="s">
        <v>64</v>
      </c>
      <c r="D27" s="22" t="s">
        <v>100</v>
      </c>
      <c r="E27" s="22" t="s">
        <v>13</v>
      </c>
      <c r="F27" s="24">
        <v>54</v>
      </c>
      <c r="G27" s="25"/>
      <c r="H27" s="26">
        <f t="shared" si="0"/>
        <v>0</v>
      </c>
    </row>
    <row r="28" spans="1:8" ht="66" x14ac:dyDescent="0.25">
      <c r="A28" s="22" t="s">
        <v>101</v>
      </c>
      <c r="B28" s="22" t="s">
        <v>82</v>
      </c>
      <c r="C28" s="23" t="s">
        <v>64</v>
      </c>
      <c r="D28" s="22" t="s">
        <v>83</v>
      </c>
      <c r="E28" s="22" t="s">
        <v>84</v>
      </c>
      <c r="F28" s="24">
        <v>0.67500000000000004</v>
      </c>
      <c r="G28" s="25"/>
      <c r="H28" s="26">
        <f t="shared" si="0"/>
        <v>0</v>
      </c>
    </row>
    <row r="29" spans="1:8" ht="99" x14ac:dyDescent="0.25">
      <c r="A29" s="22" t="s">
        <v>102</v>
      </c>
      <c r="B29" s="22" t="s">
        <v>86</v>
      </c>
      <c r="C29" s="23" t="s">
        <v>64</v>
      </c>
      <c r="D29" s="22" t="s">
        <v>93</v>
      </c>
      <c r="E29" s="22" t="s">
        <v>84</v>
      </c>
      <c r="F29" s="24">
        <v>0.67500000000000004</v>
      </c>
      <c r="G29" s="25"/>
      <c r="H29" s="26">
        <f t="shared" si="0"/>
        <v>0</v>
      </c>
    </row>
    <row r="30" spans="1:8" ht="42.75" x14ac:dyDescent="0.25">
      <c r="A30" s="27"/>
      <c r="B30" s="27"/>
      <c r="C30" s="27"/>
      <c r="D30" s="27" t="s">
        <v>103</v>
      </c>
      <c r="E30" s="27"/>
      <c r="F30" s="28"/>
      <c r="G30" s="27"/>
      <c r="H30" s="27">
        <f>SUM(H6:H29)</f>
        <v>0</v>
      </c>
    </row>
    <row r="31" spans="1:8" ht="28.5" x14ac:dyDescent="0.25">
      <c r="A31" s="19" t="s">
        <v>16</v>
      </c>
      <c r="B31" s="19"/>
      <c r="C31" s="20" t="s">
        <v>104</v>
      </c>
      <c r="D31" s="19" t="s">
        <v>105</v>
      </c>
      <c r="E31" s="19"/>
      <c r="F31" s="21"/>
      <c r="G31" s="19"/>
      <c r="H31" s="19"/>
    </row>
    <row r="32" spans="1:8" ht="28.5" x14ac:dyDescent="0.25">
      <c r="A32" s="19" t="s">
        <v>30</v>
      </c>
      <c r="B32" s="19"/>
      <c r="C32" s="20" t="s">
        <v>106</v>
      </c>
      <c r="D32" s="19" t="s">
        <v>107</v>
      </c>
      <c r="E32" s="19"/>
      <c r="F32" s="21"/>
      <c r="G32" s="19"/>
      <c r="H32" s="19"/>
    </row>
    <row r="33" spans="1:8" ht="99" x14ac:dyDescent="0.25">
      <c r="A33" s="22" t="s">
        <v>108</v>
      </c>
      <c r="B33" s="22" t="s">
        <v>109</v>
      </c>
      <c r="C33" s="23" t="s">
        <v>106</v>
      </c>
      <c r="D33" s="22" t="s">
        <v>110</v>
      </c>
      <c r="E33" s="22" t="s">
        <v>15</v>
      </c>
      <c r="F33" s="24">
        <v>5800</v>
      </c>
      <c r="G33" s="25"/>
      <c r="H33" s="26">
        <f>ROUND(F33*G33,2)</f>
        <v>0</v>
      </c>
    </row>
    <row r="34" spans="1:8" ht="99" x14ac:dyDescent="0.25">
      <c r="A34" s="22" t="s">
        <v>111</v>
      </c>
      <c r="B34" s="22" t="s">
        <v>61</v>
      </c>
      <c r="C34" s="23" t="s">
        <v>106</v>
      </c>
      <c r="D34" s="22" t="s">
        <v>112</v>
      </c>
      <c r="E34" s="22" t="s">
        <v>15</v>
      </c>
      <c r="F34" s="24">
        <v>5800</v>
      </c>
      <c r="G34" s="25"/>
      <c r="H34" s="26">
        <f>ROUND(F34*G34,2)</f>
        <v>0</v>
      </c>
    </row>
    <row r="35" spans="1:8" ht="28.5" x14ac:dyDescent="0.25">
      <c r="A35" s="27"/>
      <c r="B35" s="27"/>
      <c r="C35" s="27"/>
      <c r="D35" s="27" t="s">
        <v>113</v>
      </c>
      <c r="E35" s="27"/>
      <c r="F35" s="28"/>
      <c r="G35" s="27"/>
      <c r="H35" s="27">
        <f>SUM(H33:H34)</f>
        <v>0</v>
      </c>
    </row>
    <row r="36" spans="1:8" x14ac:dyDescent="0.25">
      <c r="A36" s="19" t="s">
        <v>31</v>
      </c>
      <c r="B36" s="19"/>
      <c r="C36" s="20" t="s">
        <v>114</v>
      </c>
      <c r="D36" s="19" t="s">
        <v>115</v>
      </c>
      <c r="E36" s="19"/>
      <c r="F36" s="21"/>
      <c r="G36" s="19"/>
      <c r="H36" s="19"/>
    </row>
    <row r="37" spans="1:8" ht="99" x14ac:dyDescent="0.25">
      <c r="A37" s="22" t="s">
        <v>116</v>
      </c>
      <c r="B37" s="22" t="s">
        <v>117</v>
      </c>
      <c r="C37" s="23" t="s">
        <v>114</v>
      </c>
      <c r="D37" s="22" t="s">
        <v>118</v>
      </c>
      <c r="E37" s="22" t="s">
        <v>15</v>
      </c>
      <c r="F37" s="24">
        <v>55200</v>
      </c>
      <c r="G37" s="25"/>
      <c r="H37" s="26">
        <f>ROUND(F37*G37,2)</f>
        <v>0</v>
      </c>
    </row>
    <row r="38" spans="1:8" ht="66" x14ac:dyDescent="0.25">
      <c r="A38" s="22" t="s">
        <v>119</v>
      </c>
      <c r="B38" s="22" t="s">
        <v>120</v>
      </c>
      <c r="C38" s="23" t="s">
        <v>114</v>
      </c>
      <c r="D38" s="22" t="s">
        <v>121</v>
      </c>
      <c r="E38" s="22" t="s">
        <v>15</v>
      </c>
      <c r="F38" s="24">
        <v>55200</v>
      </c>
      <c r="G38" s="25"/>
      <c r="H38" s="26">
        <f>ROUND(F38*G38,2)</f>
        <v>0</v>
      </c>
    </row>
    <row r="39" spans="1:8" x14ac:dyDescent="0.25">
      <c r="A39" s="27"/>
      <c r="B39" s="27"/>
      <c r="C39" s="27"/>
      <c r="D39" s="27" t="s">
        <v>122</v>
      </c>
      <c r="E39" s="27"/>
      <c r="F39" s="28"/>
      <c r="G39" s="27"/>
      <c r="H39" s="27">
        <f>SUM(H37:H38)</f>
        <v>0</v>
      </c>
    </row>
    <row r="40" spans="1:8" x14ac:dyDescent="0.25">
      <c r="A40" s="27"/>
      <c r="B40" s="27"/>
      <c r="C40" s="27"/>
      <c r="D40" s="27" t="s">
        <v>123</v>
      </c>
      <c r="E40" s="27"/>
      <c r="F40" s="28"/>
      <c r="G40" s="27"/>
      <c r="H40" s="27">
        <f>H35+H39</f>
        <v>0</v>
      </c>
    </row>
    <row r="41" spans="1:8" x14ac:dyDescent="0.25">
      <c r="A41" s="19" t="s">
        <v>33</v>
      </c>
      <c r="B41" s="19"/>
      <c r="C41" s="20" t="s">
        <v>124</v>
      </c>
      <c r="D41" s="19" t="s">
        <v>125</v>
      </c>
      <c r="E41" s="19"/>
      <c r="F41" s="21"/>
      <c r="G41" s="19"/>
      <c r="H41" s="19"/>
    </row>
    <row r="42" spans="1:8" x14ac:dyDescent="0.25">
      <c r="A42" s="19" t="s">
        <v>34</v>
      </c>
      <c r="B42" s="19"/>
      <c r="C42" s="20" t="s">
        <v>126</v>
      </c>
      <c r="D42" s="19" t="s">
        <v>127</v>
      </c>
      <c r="E42" s="19"/>
      <c r="F42" s="21"/>
      <c r="G42" s="19"/>
      <c r="H42" s="19"/>
    </row>
    <row r="43" spans="1:8" ht="33" x14ac:dyDescent="0.25">
      <c r="A43" s="22" t="s">
        <v>128</v>
      </c>
      <c r="B43" s="22" t="s">
        <v>23</v>
      </c>
      <c r="C43" s="23" t="s">
        <v>126</v>
      </c>
      <c r="D43" s="22" t="s">
        <v>129</v>
      </c>
      <c r="E43" s="22" t="s">
        <v>14</v>
      </c>
      <c r="F43" s="24">
        <v>33</v>
      </c>
      <c r="G43" s="25"/>
      <c r="H43" s="26">
        <f t="shared" ref="H43:H48" si="1">ROUND(F43*G43,2)</f>
        <v>0</v>
      </c>
    </row>
    <row r="44" spans="1:8" ht="49.5" x14ac:dyDescent="0.25">
      <c r="A44" s="22" t="s">
        <v>130</v>
      </c>
      <c r="B44" s="22" t="s">
        <v>131</v>
      </c>
      <c r="C44" s="23" t="s">
        <v>126</v>
      </c>
      <c r="D44" s="22" t="s">
        <v>132</v>
      </c>
      <c r="E44" s="22" t="s">
        <v>15</v>
      </c>
      <c r="F44" s="24">
        <v>297</v>
      </c>
      <c r="G44" s="25"/>
      <c r="H44" s="26">
        <f t="shared" si="1"/>
        <v>0</v>
      </c>
    </row>
    <row r="45" spans="1:8" ht="33" x14ac:dyDescent="0.25">
      <c r="A45" s="22" t="s">
        <v>133</v>
      </c>
      <c r="B45" s="22" t="s">
        <v>23</v>
      </c>
      <c r="C45" s="23" t="s">
        <v>126</v>
      </c>
      <c r="D45" s="22" t="s">
        <v>134</v>
      </c>
      <c r="E45" s="22" t="s">
        <v>14</v>
      </c>
      <c r="F45" s="24">
        <v>140</v>
      </c>
      <c r="G45" s="25"/>
      <c r="H45" s="26">
        <f t="shared" si="1"/>
        <v>0</v>
      </c>
    </row>
    <row r="46" spans="1:8" ht="49.5" x14ac:dyDescent="0.25">
      <c r="A46" s="22" t="s">
        <v>135</v>
      </c>
      <c r="B46" s="22" t="s">
        <v>131</v>
      </c>
      <c r="C46" s="23" t="s">
        <v>126</v>
      </c>
      <c r="D46" s="22" t="s">
        <v>132</v>
      </c>
      <c r="E46" s="22" t="s">
        <v>15</v>
      </c>
      <c r="F46" s="24">
        <v>105</v>
      </c>
      <c r="G46" s="25"/>
      <c r="H46" s="26">
        <f t="shared" si="1"/>
        <v>0</v>
      </c>
    </row>
    <row r="47" spans="1:8" ht="33" x14ac:dyDescent="0.25">
      <c r="A47" s="22" t="s">
        <v>136</v>
      </c>
      <c r="B47" s="22" t="s">
        <v>23</v>
      </c>
      <c r="C47" s="23" t="s">
        <v>126</v>
      </c>
      <c r="D47" s="22" t="s">
        <v>137</v>
      </c>
      <c r="E47" s="22" t="s">
        <v>14</v>
      </c>
      <c r="F47" s="24">
        <v>18.600000000000001</v>
      </c>
      <c r="G47" s="25"/>
      <c r="H47" s="26">
        <f t="shared" si="1"/>
        <v>0</v>
      </c>
    </row>
    <row r="48" spans="1:8" ht="49.5" x14ac:dyDescent="0.25">
      <c r="A48" s="22" t="s">
        <v>138</v>
      </c>
      <c r="B48" s="22" t="s">
        <v>131</v>
      </c>
      <c r="C48" s="23" t="s">
        <v>126</v>
      </c>
      <c r="D48" s="22" t="s">
        <v>132</v>
      </c>
      <c r="E48" s="22" t="s">
        <v>15</v>
      </c>
      <c r="F48" s="24">
        <v>18.600000000000001</v>
      </c>
      <c r="G48" s="25"/>
      <c r="H48" s="26">
        <f t="shared" si="1"/>
        <v>0</v>
      </c>
    </row>
    <row r="49" spans="1:8" ht="28.5" x14ac:dyDescent="0.25">
      <c r="A49" s="27"/>
      <c r="B49" s="27"/>
      <c r="C49" s="27"/>
      <c r="D49" s="27" t="s">
        <v>139</v>
      </c>
      <c r="E49" s="27"/>
      <c r="F49" s="28"/>
      <c r="G49" s="27"/>
      <c r="H49" s="27">
        <f>SUM(H43:H48)</f>
        <v>0</v>
      </c>
    </row>
    <row r="50" spans="1:8" x14ac:dyDescent="0.25">
      <c r="A50" s="27"/>
      <c r="B50" s="27"/>
      <c r="C50" s="27"/>
      <c r="D50" s="27" t="s">
        <v>140</v>
      </c>
      <c r="E50" s="27"/>
      <c r="F50" s="28"/>
      <c r="G50" s="27"/>
      <c r="H50" s="27">
        <f>H49</f>
        <v>0</v>
      </c>
    </row>
    <row r="51" spans="1:8" x14ac:dyDescent="0.25">
      <c r="A51" s="19" t="s">
        <v>141</v>
      </c>
      <c r="B51" s="19"/>
      <c r="C51" s="20" t="s">
        <v>142</v>
      </c>
      <c r="D51" s="19" t="s">
        <v>143</v>
      </c>
      <c r="E51" s="19"/>
      <c r="F51" s="21"/>
      <c r="G51" s="19"/>
      <c r="H51" s="19"/>
    </row>
    <row r="52" spans="1:8" ht="28.5" x14ac:dyDescent="0.25">
      <c r="A52" s="19" t="s">
        <v>144</v>
      </c>
      <c r="B52" s="19"/>
      <c r="C52" s="20" t="s">
        <v>145</v>
      </c>
      <c r="D52" s="19" t="s">
        <v>146</v>
      </c>
      <c r="E52" s="19"/>
      <c r="F52" s="21"/>
      <c r="G52" s="19"/>
      <c r="H52" s="19"/>
    </row>
    <row r="53" spans="1:8" ht="33" x14ac:dyDescent="0.25">
      <c r="A53" s="22" t="s">
        <v>147</v>
      </c>
      <c r="B53" s="22" t="s">
        <v>148</v>
      </c>
      <c r="C53" s="23" t="s">
        <v>145</v>
      </c>
      <c r="D53" s="22" t="s">
        <v>149</v>
      </c>
      <c r="E53" s="22" t="s">
        <v>13</v>
      </c>
      <c r="F53" s="24">
        <v>20290</v>
      </c>
      <c r="G53" s="25"/>
      <c r="H53" s="26">
        <f>ROUND(F53*G53,2)</f>
        <v>0</v>
      </c>
    </row>
    <row r="54" spans="1:8" ht="42.75" x14ac:dyDescent="0.25">
      <c r="A54" s="27"/>
      <c r="B54" s="27"/>
      <c r="C54" s="27"/>
      <c r="D54" s="27" t="s">
        <v>150</v>
      </c>
      <c r="E54" s="27"/>
      <c r="F54" s="28"/>
      <c r="G54" s="27"/>
      <c r="H54" s="27">
        <f>H53</f>
        <v>0</v>
      </c>
    </row>
    <row r="55" spans="1:8" x14ac:dyDescent="0.25">
      <c r="A55" s="19" t="s">
        <v>151</v>
      </c>
      <c r="B55" s="19"/>
      <c r="C55" s="20" t="s">
        <v>152</v>
      </c>
      <c r="D55" s="19" t="s">
        <v>153</v>
      </c>
      <c r="E55" s="19"/>
      <c r="F55" s="21"/>
      <c r="G55" s="19"/>
      <c r="H55" s="19"/>
    </row>
    <row r="56" spans="1:8" ht="49.5" x14ac:dyDescent="0.25">
      <c r="A56" s="22" t="s">
        <v>154</v>
      </c>
      <c r="B56" s="22" t="s">
        <v>155</v>
      </c>
      <c r="C56" s="23" t="s">
        <v>152</v>
      </c>
      <c r="D56" s="22" t="s">
        <v>156</v>
      </c>
      <c r="E56" s="22" t="s">
        <v>13</v>
      </c>
      <c r="F56" s="24">
        <v>8250</v>
      </c>
      <c r="G56" s="25"/>
      <c r="H56" s="26">
        <f>ROUND(F56*G56,2)</f>
        <v>0</v>
      </c>
    </row>
    <row r="57" spans="1:8" x14ac:dyDescent="0.25">
      <c r="A57" s="27"/>
      <c r="B57" s="27"/>
      <c r="C57" s="27"/>
      <c r="D57" s="27" t="s">
        <v>157</v>
      </c>
      <c r="E57" s="27"/>
      <c r="F57" s="28"/>
      <c r="G57" s="27"/>
      <c r="H57" s="27">
        <f>H56</f>
        <v>0</v>
      </c>
    </row>
    <row r="58" spans="1:8" ht="28.5" x14ac:dyDescent="0.25">
      <c r="A58" s="19" t="s">
        <v>158</v>
      </c>
      <c r="B58" s="19"/>
      <c r="C58" s="20" t="s">
        <v>159</v>
      </c>
      <c r="D58" s="19" t="s">
        <v>160</v>
      </c>
      <c r="E58" s="19"/>
      <c r="F58" s="21"/>
      <c r="G58" s="19"/>
      <c r="H58" s="19"/>
    </row>
    <row r="59" spans="1:8" ht="49.5" x14ac:dyDescent="0.25">
      <c r="A59" s="22" t="s">
        <v>161</v>
      </c>
      <c r="B59" s="22" t="s">
        <v>162</v>
      </c>
      <c r="C59" s="23" t="s">
        <v>159</v>
      </c>
      <c r="D59" s="22" t="s">
        <v>163</v>
      </c>
      <c r="E59" s="22" t="s">
        <v>13</v>
      </c>
      <c r="F59" s="24">
        <v>7600</v>
      </c>
      <c r="G59" s="25"/>
      <c r="H59" s="26">
        <f>ROUND(F59*G59,2)</f>
        <v>0</v>
      </c>
    </row>
    <row r="60" spans="1:8" ht="49.5" x14ac:dyDescent="0.25">
      <c r="A60" s="22" t="s">
        <v>164</v>
      </c>
      <c r="B60" s="22" t="s">
        <v>165</v>
      </c>
      <c r="C60" s="23" t="s">
        <v>159</v>
      </c>
      <c r="D60" s="22" t="s">
        <v>166</v>
      </c>
      <c r="E60" s="22" t="s">
        <v>13</v>
      </c>
      <c r="F60" s="24">
        <v>7600</v>
      </c>
      <c r="G60" s="25"/>
      <c r="H60" s="26">
        <f>ROUND(F60*G60,2)</f>
        <v>0</v>
      </c>
    </row>
    <row r="61" spans="1:8" ht="28.5" x14ac:dyDescent="0.25">
      <c r="A61" s="27"/>
      <c r="B61" s="27"/>
      <c r="C61" s="27"/>
      <c r="D61" s="27" t="s">
        <v>167</v>
      </c>
      <c r="E61" s="27"/>
      <c r="F61" s="28"/>
      <c r="G61" s="27"/>
      <c r="H61" s="27">
        <f>SUM(H59:H60)</f>
        <v>0</v>
      </c>
    </row>
    <row r="62" spans="1:8" ht="28.5" x14ac:dyDescent="0.25">
      <c r="A62" s="19" t="s">
        <v>168</v>
      </c>
      <c r="B62" s="19"/>
      <c r="C62" s="20" t="s">
        <v>159</v>
      </c>
      <c r="D62" s="19" t="s">
        <v>169</v>
      </c>
      <c r="E62" s="19"/>
      <c r="F62" s="21"/>
      <c r="G62" s="19"/>
      <c r="H62" s="19"/>
    </row>
    <row r="63" spans="1:8" ht="82.5" x14ac:dyDescent="0.25">
      <c r="A63" s="22" t="s">
        <v>170</v>
      </c>
      <c r="B63" s="22" t="s">
        <v>171</v>
      </c>
      <c r="C63" s="23" t="s">
        <v>159</v>
      </c>
      <c r="D63" s="22" t="s">
        <v>172</v>
      </c>
      <c r="E63" s="22" t="s">
        <v>13</v>
      </c>
      <c r="F63" s="24">
        <v>20290</v>
      </c>
      <c r="G63" s="25"/>
      <c r="H63" s="26">
        <f>ROUND(F63*G63,2)</f>
        <v>0</v>
      </c>
    </row>
    <row r="64" spans="1:8" ht="82.5" x14ac:dyDescent="0.25">
      <c r="A64" s="22" t="s">
        <v>173</v>
      </c>
      <c r="B64" s="22" t="s">
        <v>174</v>
      </c>
      <c r="C64" s="23" t="s">
        <v>159</v>
      </c>
      <c r="D64" s="22" t="s">
        <v>175</v>
      </c>
      <c r="E64" s="22" t="s">
        <v>13</v>
      </c>
      <c r="F64" s="24">
        <v>29700</v>
      </c>
      <c r="G64" s="25"/>
      <c r="H64" s="26">
        <f>ROUND(F64*G64,2)</f>
        <v>0</v>
      </c>
    </row>
    <row r="65" spans="1:8" ht="28.5" x14ac:dyDescent="0.25">
      <c r="A65" s="27"/>
      <c r="B65" s="27"/>
      <c r="C65" s="27"/>
      <c r="D65" s="27" t="s">
        <v>176</v>
      </c>
      <c r="E65" s="27"/>
      <c r="F65" s="28"/>
      <c r="G65" s="27"/>
      <c r="H65" s="27">
        <f>SUM(H63:H64)</f>
        <v>0</v>
      </c>
    </row>
    <row r="66" spans="1:8" x14ac:dyDescent="0.25">
      <c r="A66" s="19" t="s">
        <v>177</v>
      </c>
      <c r="B66" s="19"/>
      <c r="C66" s="20" t="s">
        <v>178</v>
      </c>
      <c r="D66" s="19" t="s">
        <v>179</v>
      </c>
      <c r="E66" s="19"/>
      <c r="F66" s="21"/>
      <c r="G66" s="19"/>
      <c r="H66" s="19"/>
    </row>
    <row r="67" spans="1:8" ht="49.5" x14ac:dyDescent="0.25">
      <c r="A67" s="22" t="s">
        <v>180</v>
      </c>
      <c r="B67" s="22" t="s">
        <v>181</v>
      </c>
      <c r="C67" s="23" t="s">
        <v>178</v>
      </c>
      <c r="D67" s="22" t="s">
        <v>182</v>
      </c>
      <c r="E67" s="22" t="s">
        <v>13</v>
      </c>
      <c r="F67" s="24">
        <v>20290</v>
      </c>
      <c r="G67" s="25"/>
      <c r="H67" s="26">
        <f>ROUND(F67*G67,2)</f>
        <v>0</v>
      </c>
    </row>
    <row r="68" spans="1:8" ht="66" x14ac:dyDescent="0.25">
      <c r="A68" s="22" t="s">
        <v>183</v>
      </c>
      <c r="B68" s="22" t="s">
        <v>184</v>
      </c>
      <c r="C68" s="23" t="s">
        <v>178</v>
      </c>
      <c r="D68" s="22" t="s">
        <v>185</v>
      </c>
      <c r="E68" s="22" t="s">
        <v>13</v>
      </c>
      <c r="F68" s="24">
        <v>20290</v>
      </c>
      <c r="G68" s="25"/>
      <c r="H68" s="26">
        <f>ROUND(F68*G68,2)</f>
        <v>0</v>
      </c>
    </row>
    <row r="69" spans="1:8" ht="28.5" x14ac:dyDescent="0.25">
      <c r="A69" s="27"/>
      <c r="B69" s="27"/>
      <c r="C69" s="27"/>
      <c r="D69" s="27" t="s">
        <v>186</v>
      </c>
      <c r="E69" s="27"/>
      <c r="F69" s="28"/>
      <c r="G69" s="27"/>
      <c r="H69" s="27">
        <f>SUM(H67:H68)</f>
        <v>0</v>
      </c>
    </row>
    <row r="70" spans="1:8" ht="28.5" x14ac:dyDescent="0.25">
      <c r="A70" s="19" t="s">
        <v>187</v>
      </c>
      <c r="B70" s="19"/>
      <c r="C70" s="20" t="s">
        <v>188</v>
      </c>
      <c r="D70" s="19" t="s">
        <v>189</v>
      </c>
      <c r="E70" s="19"/>
      <c r="F70" s="21"/>
      <c r="G70" s="19"/>
      <c r="H70" s="19"/>
    </row>
    <row r="71" spans="1:8" ht="49.5" x14ac:dyDescent="0.25">
      <c r="A71" s="22" t="s">
        <v>190</v>
      </c>
      <c r="B71" s="22" t="s">
        <v>191</v>
      </c>
      <c r="C71" s="23" t="s">
        <v>188</v>
      </c>
      <c r="D71" s="22" t="s">
        <v>192</v>
      </c>
      <c r="E71" s="22" t="s">
        <v>13</v>
      </c>
      <c r="F71" s="24">
        <v>8100</v>
      </c>
      <c r="G71" s="25"/>
      <c r="H71" s="26">
        <f>ROUND(F71*G71,2)</f>
        <v>0</v>
      </c>
    </row>
    <row r="72" spans="1:8" ht="49.5" x14ac:dyDescent="0.25">
      <c r="A72" s="22" t="s">
        <v>193</v>
      </c>
      <c r="B72" s="22" t="s">
        <v>191</v>
      </c>
      <c r="C72" s="23" t="s">
        <v>188</v>
      </c>
      <c r="D72" s="22" t="s">
        <v>194</v>
      </c>
      <c r="E72" s="22" t="s">
        <v>13</v>
      </c>
      <c r="F72" s="24">
        <v>6020</v>
      </c>
      <c r="G72" s="25"/>
      <c r="H72" s="26">
        <f>ROUND(F72*G72,2)</f>
        <v>0</v>
      </c>
    </row>
    <row r="73" spans="1:8" ht="49.5" x14ac:dyDescent="0.25">
      <c r="A73" s="22" t="s">
        <v>195</v>
      </c>
      <c r="B73" s="22" t="s">
        <v>191</v>
      </c>
      <c r="C73" s="23" t="s">
        <v>188</v>
      </c>
      <c r="D73" s="22" t="s">
        <v>196</v>
      </c>
      <c r="E73" s="22" t="s">
        <v>13</v>
      </c>
      <c r="F73" s="24">
        <v>140</v>
      </c>
      <c r="G73" s="25"/>
      <c r="H73" s="26">
        <f>ROUND(F73*G73,2)</f>
        <v>0</v>
      </c>
    </row>
    <row r="74" spans="1:8" ht="42.75" x14ac:dyDescent="0.25">
      <c r="A74" s="27"/>
      <c r="B74" s="27"/>
      <c r="C74" s="27"/>
      <c r="D74" s="27" t="s">
        <v>197</v>
      </c>
      <c r="E74" s="27"/>
      <c r="F74" s="28"/>
      <c r="G74" s="27"/>
      <c r="H74" s="27">
        <f>SUM(H71:H73)</f>
        <v>0</v>
      </c>
    </row>
    <row r="75" spans="1:8" x14ac:dyDescent="0.25">
      <c r="A75" s="19" t="s">
        <v>198</v>
      </c>
      <c r="B75" s="19"/>
      <c r="C75" s="20" t="s">
        <v>199</v>
      </c>
      <c r="D75" s="19" t="s">
        <v>200</v>
      </c>
      <c r="E75" s="19"/>
      <c r="F75" s="21"/>
      <c r="G75" s="19"/>
      <c r="H75" s="19"/>
    </row>
    <row r="76" spans="1:8" ht="49.5" x14ac:dyDescent="0.25">
      <c r="A76" s="22" t="s">
        <v>201</v>
      </c>
      <c r="B76" s="22" t="s">
        <v>202</v>
      </c>
      <c r="C76" s="23" t="s">
        <v>199</v>
      </c>
      <c r="D76" s="22" t="s">
        <v>203</v>
      </c>
      <c r="E76" s="22" t="s">
        <v>13</v>
      </c>
      <c r="F76" s="24">
        <v>11570</v>
      </c>
      <c r="G76" s="25"/>
      <c r="H76" s="26">
        <f>ROUND(F76*G76,2)</f>
        <v>0</v>
      </c>
    </row>
    <row r="77" spans="1:8" ht="82.5" x14ac:dyDescent="0.25">
      <c r="A77" s="22" t="s">
        <v>204</v>
      </c>
      <c r="B77" s="22" t="s">
        <v>205</v>
      </c>
      <c r="C77" s="23" t="s">
        <v>199</v>
      </c>
      <c r="D77" s="22" t="s">
        <v>206</v>
      </c>
      <c r="E77" s="22" t="s">
        <v>13</v>
      </c>
      <c r="F77" s="24">
        <v>11570</v>
      </c>
      <c r="G77" s="25"/>
      <c r="H77" s="26">
        <f>ROUND(F77*G77,2)</f>
        <v>0</v>
      </c>
    </row>
    <row r="78" spans="1:8" ht="28.5" x14ac:dyDescent="0.25">
      <c r="A78" s="27"/>
      <c r="B78" s="27"/>
      <c r="C78" s="27"/>
      <c r="D78" s="27" t="s">
        <v>207</v>
      </c>
      <c r="E78" s="27"/>
      <c r="F78" s="28"/>
      <c r="G78" s="27"/>
      <c r="H78" s="27">
        <f>SUM(H76:H77)</f>
        <v>0</v>
      </c>
    </row>
    <row r="79" spans="1:8" x14ac:dyDescent="0.25">
      <c r="A79" s="27"/>
      <c r="B79" s="27"/>
      <c r="C79" s="27"/>
      <c r="D79" s="27" t="s">
        <v>208</v>
      </c>
      <c r="E79" s="27"/>
      <c r="F79" s="28"/>
      <c r="G79" s="27"/>
      <c r="H79" s="27">
        <f>H54+H57+H61+H65+H69+H74+H78</f>
        <v>0</v>
      </c>
    </row>
    <row r="80" spans="1:8" x14ac:dyDescent="0.25">
      <c r="A80" s="19" t="s">
        <v>209</v>
      </c>
      <c r="B80" s="19"/>
      <c r="C80" s="20" t="s">
        <v>210</v>
      </c>
      <c r="D80" s="19" t="s">
        <v>211</v>
      </c>
      <c r="E80" s="19"/>
      <c r="F80" s="21"/>
      <c r="G80" s="19"/>
      <c r="H80" s="19"/>
    </row>
    <row r="81" spans="1:8" x14ac:dyDescent="0.25">
      <c r="A81" s="19" t="s">
        <v>212</v>
      </c>
      <c r="B81" s="19"/>
      <c r="C81" s="20" t="s">
        <v>213</v>
      </c>
      <c r="D81" s="19" t="s">
        <v>214</v>
      </c>
      <c r="E81" s="19"/>
      <c r="F81" s="21"/>
      <c r="G81" s="19"/>
      <c r="H81" s="19"/>
    </row>
    <row r="82" spans="1:8" ht="82.5" x14ac:dyDescent="0.25">
      <c r="A82" s="22" t="s">
        <v>215</v>
      </c>
      <c r="B82" s="22" t="s">
        <v>216</v>
      </c>
      <c r="C82" s="23" t="s">
        <v>213</v>
      </c>
      <c r="D82" s="22" t="s">
        <v>217</v>
      </c>
      <c r="E82" s="22" t="s">
        <v>13</v>
      </c>
      <c r="F82" s="24">
        <v>140</v>
      </c>
      <c r="G82" s="25"/>
      <c r="H82" s="26">
        <f>ROUND(F82*G82,2)</f>
        <v>0</v>
      </c>
    </row>
    <row r="83" spans="1:8" ht="28.5" x14ac:dyDescent="0.25">
      <c r="A83" s="27"/>
      <c r="B83" s="27"/>
      <c r="C83" s="27"/>
      <c r="D83" s="27" t="s">
        <v>218</v>
      </c>
      <c r="E83" s="27"/>
      <c r="F83" s="28"/>
      <c r="G83" s="27"/>
      <c r="H83" s="27">
        <f>H82</f>
        <v>0</v>
      </c>
    </row>
    <row r="84" spans="1:8" ht="28.5" x14ac:dyDescent="0.25">
      <c r="A84" s="19" t="s">
        <v>219</v>
      </c>
      <c r="B84" s="19"/>
      <c r="C84" s="20" t="s">
        <v>220</v>
      </c>
      <c r="D84" s="19" t="s">
        <v>221</v>
      </c>
      <c r="E84" s="19"/>
      <c r="F84" s="21"/>
      <c r="G84" s="19"/>
      <c r="H84" s="19"/>
    </row>
    <row r="85" spans="1:8" ht="66" x14ac:dyDescent="0.25">
      <c r="A85" s="22" t="s">
        <v>222</v>
      </c>
      <c r="B85" s="22" t="s">
        <v>223</v>
      </c>
      <c r="C85" s="23" t="s">
        <v>220</v>
      </c>
      <c r="D85" s="22" t="s">
        <v>224</v>
      </c>
      <c r="E85" s="22" t="s">
        <v>13</v>
      </c>
      <c r="F85" s="24">
        <v>6800</v>
      </c>
      <c r="G85" s="25"/>
      <c r="H85" s="26">
        <f>ROUND(F85*G85,2)</f>
        <v>0</v>
      </c>
    </row>
    <row r="86" spans="1:8" ht="82.5" x14ac:dyDescent="0.25">
      <c r="A86" s="22" t="s">
        <v>225</v>
      </c>
      <c r="B86" s="22" t="s">
        <v>226</v>
      </c>
      <c r="C86" s="23" t="s">
        <v>220</v>
      </c>
      <c r="D86" s="22" t="s">
        <v>227</v>
      </c>
      <c r="E86" s="22" t="s">
        <v>13</v>
      </c>
      <c r="F86" s="24">
        <v>6800</v>
      </c>
      <c r="G86" s="25"/>
      <c r="H86" s="26">
        <f>ROUND(F86*G86,2)</f>
        <v>0</v>
      </c>
    </row>
    <row r="87" spans="1:8" ht="66" x14ac:dyDescent="0.25">
      <c r="A87" s="22" t="s">
        <v>228</v>
      </c>
      <c r="B87" s="22" t="s">
        <v>223</v>
      </c>
      <c r="C87" s="23" t="s">
        <v>220</v>
      </c>
      <c r="D87" s="22" t="s">
        <v>224</v>
      </c>
      <c r="E87" s="22" t="s">
        <v>13</v>
      </c>
      <c r="F87" s="24">
        <v>11320</v>
      </c>
      <c r="G87" s="25"/>
      <c r="H87" s="26">
        <f>ROUND(F87*G87,2)</f>
        <v>0</v>
      </c>
    </row>
    <row r="88" spans="1:8" ht="82.5" x14ac:dyDescent="0.25">
      <c r="A88" s="22" t="s">
        <v>229</v>
      </c>
      <c r="B88" s="22" t="s">
        <v>226</v>
      </c>
      <c r="C88" s="23" t="s">
        <v>220</v>
      </c>
      <c r="D88" s="22" t="s">
        <v>230</v>
      </c>
      <c r="E88" s="22" t="s">
        <v>13</v>
      </c>
      <c r="F88" s="24">
        <v>11320</v>
      </c>
      <c r="G88" s="25"/>
      <c r="H88" s="26">
        <f>ROUND(F88*G88,2)</f>
        <v>0</v>
      </c>
    </row>
    <row r="89" spans="1:8" ht="42.75" x14ac:dyDescent="0.25">
      <c r="A89" s="27"/>
      <c r="B89" s="27"/>
      <c r="C89" s="27"/>
      <c r="D89" s="27" t="s">
        <v>231</v>
      </c>
      <c r="E89" s="27"/>
      <c r="F89" s="28"/>
      <c r="G89" s="27"/>
      <c r="H89" s="27">
        <f>SUM(H85:H88)</f>
        <v>0</v>
      </c>
    </row>
    <row r="90" spans="1:8" ht="28.5" x14ac:dyDescent="0.25">
      <c r="A90" s="19" t="s">
        <v>232</v>
      </c>
      <c r="B90" s="19"/>
      <c r="C90" s="20" t="s">
        <v>233</v>
      </c>
      <c r="D90" s="19" t="s">
        <v>234</v>
      </c>
      <c r="E90" s="19"/>
      <c r="F90" s="21"/>
      <c r="G90" s="19"/>
      <c r="H90" s="19"/>
    </row>
    <row r="91" spans="1:8" ht="66" x14ac:dyDescent="0.25">
      <c r="A91" s="22" t="s">
        <v>235</v>
      </c>
      <c r="B91" s="22" t="s">
        <v>236</v>
      </c>
      <c r="C91" s="23" t="s">
        <v>233</v>
      </c>
      <c r="D91" s="22" t="s">
        <v>237</v>
      </c>
      <c r="E91" s="22" t="s">
        <v>13</v>
      </c>
      <c r="F91" s="24">
        <v>6130</v>
      </c>
      <c r="G91" s="25"/>
      <c r="H91" s="26">
        <f>ROUND(F91*G91,2)</f>
        <v>0</v>
      </c>
    </row>
    <row r="92" spans="1:8" ht="82.5" x14ac:dyDescent="0.25">
      <c r="A92" s="22" t="s">
        <v>238</v>
      </c>
      <c r="B92" s="22" t="s">
        <v>239</v>
      </c>
      <c r="C92" s="23" t="s">
        <v>233</v>
      </c>
      <c r="D92" s="22" t="s">
        <v>240</v>
      </c>
      <c r="E92" s="22" t="s">
        <v>13</v>
      </c>
      <c r="F92" s="24">
        <v>6130</v>
      </c>
      <c r="G92" s="25"/>
      <c r="H92" s="26">
        <f>ROUND(F92*G92,2)</f>
        <v>0</v>
      </c>
    </row>
    <row r="93" spans="1:8" ht="28.5" x14ac:dyDescent="0.25">
      <c r="A93" s="27"/>
      <c r="B93" s="27"/>
      <c r="C93" s="27"/>
      <c r="D93" s="27" t="s">
        <v>241</v>
      </c>
      <c r="E93" s="27"/>
      <c r="F93" s="28"/>
      <c r="G93" s="27"/>
      <c r="H93" s="27">
        <f>SUM(H91:H92)</f>
        <v>0</v>
      </c>
    </row>
    <row r="94" spans="1:8" ht="28.5" x14ac:dyDescent="0.25">
      <c r="A94" s="19" t="s">
        <v>242</v>
      </c>
      <c r="B94" s="19"/>
      <c r="C94" s="20" t="s">
        <v>243</v>
      </c>
      <c r="D94" s="19" t="s">
        <v>244</v>
      </c>
      <c r="E94" s="19"/>
      <c r="F94" s="21"/>
      <c r="G94" s="19"/>
      <c r="H94" s="19"/>
    </row>
    <row r="95" spans="1:8" ht="66" x14ac:dyDescent="0.25">
      <c r="A95" s="22" t="s">
        <v>245</v>
      </c>
      <c r="B95" s="22" t="s">
        <v>246</v>
      </c>
      <c r="C95" s="23" t="s">
        <v>243</v>
      </c>
      <c r="D95" s="22" t="s">
        <v>247</v>
      </c>
      <c r="E95" s="22" t="s">
        <v>13</v>
      </c>
      <c r="F95" s="24">
        <v>1320</v>
      </c>
      <c r="G95" s="25"/>
      <c r="H95" s="26">
        <f>ROUND(F95*G95,2)</f>
        <v>0</v>
      </c>
    </row>
    <row r="96" spans="1:8" ht="28.5" x14ac:dyDescent="0.25">
      <c r="A96" s="27"/>
      <c r="B96" s="27"/>
      <c r="C96" s="27"/>
      <c r="D96" s="27" t="s">
        <v>248</v>
      </c>
      <c r="E96" s="27"/>
      <c r="F96" s="28"/>
      <c r="G96" s="27"/>
      <c r="H96" s="27">
        <f>H95</f>
        <v>0</v>
      </c>
    </row>
    <row r="97" spans="1:8" ht="28.5" x14ac:dyDescent="0.25">
      <c r="A97" s="19" t="s">
        <v>249</v>
      </c>
      <c r="B97" s="19"/>
      <c r="C97" s="20" t="s">
        <v>250</v>
      </c>
      <c r="D97" s="19" t="s">
        <v>251</v>
      </c>
      <c r="E97" s="19"/>
      <c r="F97" s="21"/>
      <c r="G97" s="19"/>
      <c r="H97" s="19"/>
    </row>
    <row r="98" spans="1:8" ht="49.5" x14ac:dyDescent="0.25">
      <c r="A98" s="22" t="s">
        <v>252</v>
      </c>
      <c r="B98" s="22" t="s">
        <v>253</v>
      </c>
      <c r="C98" s="23" t="s">
        <v>250</v>
      </c>
      <c r="D98" s="22" t="s">
        <v>254</v>
      </c>
      <c r="E98" s="22" t="s">
        <v>13</v>
      </c>
      <c r="F98" s="24">
        <v>11200</v>
      </c>
      <c r="G98" s="25"/>
      <c r="H98" s="26">
        <f>ROUND(F98*G98,2)</f>
        <v>0</v>
      </c>
    </row>
    <row r="99" spans="1:8" ht="42.75" x14ac:dyDescent="0.25">
      <c r="A99" s="27"/>
      <c r="B99" s="27"/>
      <c r="C99" s="27"/>
      <c r="D99" s="27" t="s">
        <v>255</v>
      </c>
      <c r="E99" s="27"/>
      <c r="F99" s="28"/>
      <c r="G99" s="27"/>
      <c r="H99" s="27">
        <f>H98</f>
        <v>0</v>
      </c>
    </row>
    <row r="100" spans="1:8" ht="28.5" x14ac:dyDescent="0.25">
      <c r="A100" s="19" t="s">
        <v>256</v>
      </c>
      <c r="B100" s="19"/>
      <c r="C100" s="20" t="s">
        <v>257</v>
      </c>
      <c r="D100" s="19" t="s">
        <v>258</v>
      </c>
      <c r="E100" s="19"/>
      <c r="F100" s="21"/>
      <c r="G100" s="19"/>
      <c r="H100" s="19"/>
    </row>
    <row r="101" spans="1:8" ht="49.5" x14ac:dyDescent="0.25">
      <c r="A101" s="22" t="s">
        <v>259</v>
      </c>
      <c r="B101" s="22" t="s">
        <v>260</v>
      </c>
      <c r="C101" s="23" t="s">
        <v>257</v>
      </c>
      <c r="D101" s="22" t="s">
        <v>261</v>
      </c>
      <c r="E101" s="22" t="s">
        <v>13</v>
      </c>
      <c r="F101" s="24">
        <v>850</v>
      </c>
      <c r="G101" s="25"/>
      <c r="H101" s="26">
        <f>ROUND(F101*G101,2)</f>
        <v>0</v>
      </c>
    </row>
    <row r="102" spans="1:8" ht="28.5" x14ac:dyDescent="0.25">
      <c r="A102" s="27"/>
      <c r="B102" s="27"/>
      <c r="C102" s="27"/>
      <c r="D102" s="27" t="s">
        <v>262</v>
      </c>
      <c r="E102" s="27"/>
      <c r="F102" s="28"/>
      <c r="G102" s="27"/>
      <c r="H102" s="27">
        <f>H101</f>
        <v>0</v>
      </c>
    </row>
    <row r="103" spans="1:8" ht="28.5" x14ac:dyDescent="0.25">
      <c r="A103" s="19" t="s">
        <v>263</v>
      </c>
      <c r="B103" s="19"/>
      <c r="C103" s="20" t="s">
        <v>264</v>
      </c>
      <c r="D103" s="19" t="s">
        <v>265</v>
      </c>
      <c r="E103" s="19"/>
      <c r="F103" s="21"/>
      <c r="G103" s="19"/>
      <c r="H103" s="19"/>
    </row>
    <row r="104" spans="1:8" ht="33" x14ac:dyDescent="0.25">
      <c r="A104" s="22" t="s">
        <v>266</v>
      </c>
      <c r="B104" s="22" t="s">
        <v>267</v>
      </c>
      <c r="C104" s="23" t="s">
        <v>264</v>
      </c>
      <c r="D104" s="22" t="s">
        <v>268</v>
      </c>
      <c r="E104" s="22" t="s">
        <v>13</v>
      </c>
      <c r="F104" s="24">
        <v>60</v>
      </c>
      <c r="G104" s="25"/>
      <c r="H104" s="26">
        <f>ROUND(F104*G104,2)</f>
        <v>0</v>
      </c>
    </row>
    <row r="105" spans="1:8" ht="28.5" x14ac:dyDescent="0.25">
      <c r="A105" s="27"/>
      <c r="B105" s="27"/>
      <c r="C105" s="27"/>
      <c r="D105" s="27" t="s">
        <v>269</v>
      </c>
      <c r="E105" s="27"/>
      <c r="F105" s="28"/>
      <c r="G105" s="27"/>
      <c r="H105" s="27">
        <f>H104</f>
        <v>0</v>
      </c>
    </row>
    <row r="106" spans="1:8" x14ac:dyDescent="0.25">
      <c r="A106" s="27"/>
      <c r="B106" s="27"/>
      <c r="C106" s="27"/>
      <c r="D106" s="27" t="s">
        <v>270</v>
      </c>
      <c r="E106" s="27"/>
      <c r="F106" s="28"/>
      <c r="G106" s="27"/>
      <c r="H106" s="27">
        <f>H83+H89+H93+H96+H99+H102+H105</f>
        <v>0</v>
      </c>
    </row>
    <row r="107" spans="1:8" x14ac:dyDescent="0.25">
      <c r="A107" s="19" t="s">
        <v>271</v>
      </c>
      <c r="B107" s="19"/>
      <c r="C107" s="20" t="s">
        <v>272</v>
      </c>
      <c r="D107" s="19" t="s">
        <v>273</v>
      </c>
      <c r="E107" s="19"/>
      <c r="F107" s="21"/>
      <c r="G107" s="19"/>
      <c r="H107" s="19"/>
    </row>
    <row r="108" spans="1:8" ht="28.5" x14ac:dyDescent="0.25">
      <c r="A108" s="19" t="s">
        <v>274</v>
      </c>
      <c r="B108" s="19"/>
      <c r="C108" s="20" t="s">
        <v>275</v>
      </c>
      <c r="D108" s="19" t="s">
        <v>276</v>
      </c>
      <c r="E108" s="19"/>
      <c r="F108" s="21"/>
      <c r="G108" s="19"/>
      <c r="H108" s="19"/>
    </row>
    <row r="109" spans="1:8" ht="33" x14ac:dyDescent="0.25">
      <c r="A109" s="22" t="s">
        <v>277</v>
      </c>
      <c r="B109" s="22" t="s">
        <v>278</v>
      </c>
      <c r="C109" s="23" t="s">
        <v>275</v>
      </c>
      <c r="D109" s="22" t="s">
        <v>279</v>
      </c>
      <c r="E109" s="22" t="s">
        <v>13</v>
      </c>
      <c r="F109" s="24">
        <v>26600</v>
      </c>
      <c r="G109" s="25"/>
      <c r="H109" s="26">
        <f>ROUND(F109*G109,2)</f>
        <v>0</v>
      </c>
    </row>
    <row r="110" spans="1:8" ht="49.5" x14ac:dyDescent="0.25">
      <c r="A110" s="22" t="s">
        <v>280</v>
      </c>
      <c r="B110" s="22" t="s">
        <v>281</v>
      </c>
      <c r="C110" s="23" t="s">
        <v>275</v>
      </c>
      <c r="D110" s="22" t="s">
        <v>282</v>
      </c>
      <c r="E110" s="22" t="s">
        <v>13</v>
      </c>
      <c r="F110" s="24">
        <v>26600</v>
      </c>
      <c r="G110" s="25"/>
      <c r="H110" s="26">
        <f>ROUND(F110*G110,2)</f>
        <v>0</v>
      </c>
    </row>
    <row r="111" spans="1:8" ht="49.5" x14ac:dyDescent="0.25">
      <c r="A111" s="22" t="s">
        <v>283</v>
      </c>
      <c r="B111" s="22" t="s">
        <v>284</v>
      </c>
      <c r="C111" s="23" t="s">
        <v>275</v>
      </c>
      <c r="D111" s="22" t="s">
        <v>285</v>
      </c>
      <c r="E111" s="22" t="s">
        <v>13</v>
      </c>
      <c r="F111" s="24">
        <v>900</v>
      </c>
      <c r="G111" s="25"/>
      <c r="H111" s="26">
        <f>ROUND(F111*G111,2)</f>
        <v>0</v>
      </c>
    </row>
    <row r="112" spans="1:8" ht="33" x14ac:dyDescent="0.25">
      <c r="A112" s="22" t="s">
        <v>286</v>
      </c>
      <c r="B112" s="22" t="s">
        <v>287</v>
      </c>
      <c r="C112" s="23" t="s">
        <v>275</v>
      </c>
      <c r="D112" s="22" t="s">
        <v>288</v>
      </c>
      <c r="E112" s="22" t="s">
        <v>13</v>
      </c>
      <c r="F112" s="24">
        <v>12750</v>
      </c>
      <c r="G112" s="25"/>
      <c r="H112" s="26">
        <f>ROUND(F112*G112,2)</f>
        <v>0</v>
      </c>
    </row>
    <row r="113" spans="1:8" ht="42.75" x14ac:dyDescent="0.25">
      <c r="A113" s="27"/>
      <c r="B113" s="27"/>
      <c r="C113" s="27"/>
      <c r="D113" s="27" t="s">
        <v>289</v>
      </c>
      <c r="E113" s="27"/>
      <c r="F113" s="28"/>
      <c r="G113" s="27"/>
      <c r="H113" s="27">
        <f>SUM(H109:H112)</f>
        <v>0</v>
      </c>
    </row>
    <row r="114" spans="1:8" x14ac:dyDescent="0.25">
      <c r="A114" s="19" t="s">
        <v>290</v>
      </c>
      <c r="B114" s="19"/>
      <c r="C114" s="20" t="s">
        <v>291</v>
      </c>
      <c r="D114" s="19" t="s">
        <v>292</v>
      </c>
      <c r="E114" s="19"/>
      <c r="F114" s="21"/>
      <c r="G114" s="19"/>
      <c r="H114" s="19"/>
    </row>
    <row r="115" spans="1:8" ht="33" x14ac:dyDescent="0.25">
      <c r="A115" s="22" t="s">
        <v>293</v>
      </c>
      <c r="B115" s="22" t="s">
        <v>294</v>
      </c>
      <c r="C115" s="23" t="s">
        <v>291</v>
      </c>
      <c r="D115" s="22" t="s">
        <v>295</v>
      </c>
      <c r="E115" s="22" t="s">
        <v>15</v>
      </c>
      <c r="F115" s="24">
        <v>27</v>
      </c>
      <c r="G115" s="25"/>
      <c r="H115" s="26">
        <f>ROUND(F115*G115,2)</f>
        <v>0</v>
      </c>
    </row>
    <row r="116" spans="1:8" ht="33" x14ac:dyDescent="0.25">
      <c r="A116" s="22" t="s">
        <v>296</v>
      </c>
      <c r="B116" s="22" t="s">
        <v>297</v>
      </c>
      <c r="C116" s="23" t="s">
        <v>291</v>
      </c>
      <c r="D116" s="22" t="s">
        <v>298</v>
      </c>
      <c r="E116" s="22" t="s">
        <v>14</v>
      </c>
      <c r="F116" s="24">
        <v>54.1</v>
      </c>
      <c r="G116" s="25"/>
      <c r="H116" s="26">
        <f>ROUND(F116*G116,2)</f>
        <v>0</v>
      </c>
    </row>
    <row r="117" spans="1:8" ht="33" x14ac:dyDescent="0.25">
      <c r="A117" s="22" t="s">
        <v>299</v>
      </c>
      <c r="B117" s="22" t="s">
        <v>294</v>
      </c>
      <c r="C117" s="23" t="s">
        <v>291</v>
      </c>
      <c r="D117" s="22" t="s">
        <v>295</v>
      </c>
      <c r="E117" s="22" t="s">
        <v>15</v>
      </c>
      <c r="F117" s="24">
        <v>25</v>
      </c>
      <c r="G117" s="25"/>
      <c r="H117" s="26">
        <f>ROUND(F117*G117,2)</f>
        <v>0</v>
      </c>
    </row>
    <row r="118" spans="1:8" ht="33" x14ac:dyDescent="0.25">
      <c r="A118" s="22" t="s">
        <v>300</v>
      </c>
      <c r="B118" s="22" t="s">
        <v>297</v>
      </c>
      <c r="C118" s="23" t="s">
        <v>291</v>
      </c>
      <c r="D118" s="22" t="s">
        <v>298</v>
      </c>
      <c r="E118" s="22" t="s">
        <v>14</v>
      </c>
      <c r="F118" s="24">
        <v>48.2</v>
      </c>
      <c r="G118" s="25"/>
      <c r="H118" s="26">
        <f>ROUND(F118*G118,2)</f>
        <v>0</v>
      </c>
    </row>
    <row r="119" spans="1:8" x14ac:dyDescent="0.25">
      <c r="A119" s="27"/>
      <c r="B119" s="27"/>
      <c r="C119" s="27"/>
      <c r="D119" s="27" t="s">
        <v>301</v>
      </c>
      <c r="E119" s="27"/>
      <c r="F119" s="28"/>
      <c r="G119" s="27"/>
      <c r="H119" s="27">
        <f>SUM(H115:H118)</f>
        <v>0</v>
      </c>
    </row>
    <row r="120" spans="1:8" ht="28.5" x14ac:dyDescent="0.25">
      <c r="A120" s="19" t="s">
        <v>302</v>
      </c>
      <c r="B120" s="19"/>
      <c r="C120" s="20" t="s">
        <v>303</v>
      </c>
      <c r="D120" s="19" t="s">
        <v>304</v>
      </c>
      <c r="E120" s="19"/>
      <c r="F120" s="21"/>
      <c r="G120" s="19"/>
      <c r="H120" s="19"/>
    </row>
    <row r="121" spans="1:8" ht="33" x14ac:dyDescent="0.25">
      <c r="A121" s="22" t="s">
        <v>305</v>
      </c>
      <c r="B121" s="22" t="s">
        <v>306</v>
      </c>
      <c r="C121" s="23" t="s">
        <v>303</v>
      </c>
      <c r="D121" s="22" t="s">
        <v>307</v>
      </c>
      <c r="E121" s="22" t="s">
        <v>13</v>
      </c>
      <c r="F121" s="24">
        <v>26600</v>
      </c>
      <c r="G121" s="25"/>
      <c r="H121" s="26">
        <f>ROUND(F121*G121,2)</f>
        <v>0</v>
      </c>
    </row>
    <row r="122" spans="1:8" ht="49.5" x14ac:dyDescent="0.25">
      <c r="A122" s="22" t="s">
        <v>308</v>
      </c>
      <c r="B122" s="22" t="s">
        <v>181</v>
      </c>
      <c r="C122" s="23" t="s">
        <v>303</v>
      </c>
      <c r="D122" s="22" t="s">
        <v>182</v>
      </c>
      <c r="E122" s="22" t="s">
        <v>13</v>
      </c>
      <c r="F122" s="24">
        <v>4770</v>
      </c>
      <c r="G122" s="25"/>
      <c r="H122" s="26">
        <f>ROUND(F122*G122,2)</f>
        <v>0</v>
      </c>
    </row>
    <row r="123" spans="1:8" ht="28.5" x14ac:dyDescent="0.25">
      <c r="A123" s="27"/>
      <c r="B123" s="27"/>
      <c r="C123" s="27"/>
      <c r="D123" s="27" t="s">
        <v>309</v>
      </c>
      <c r="E123" s="27"/>
      <c r="F123" s="28"/>
      <c r="G123" s="27"/>
      <c r="H123" s="27">
        <f>SUM(H121:H122)</f>
        <v>0</v>
      </c>
    </row>
    <row r="124" spans="1:8" x14ac:dyDescent="0.25">
      <c r="A124" s="27"/>
      <c r="B124" s="27"/>
      <c r="C124" s="27"/>
      <c r="D124" s="27" t="s">
        <v>310</v>
      </c>
      <c r="E124" s="27"/>
      <c r="F124" s="28"/>
      <c r="G124" s="27"/>
      <c r="H124" s="27">
        <f>H113+H119+H123</f>
        <v>0</v>
      </c>
    </row>
    <row r="125" spans="1:8" x14ac:dyDescent="0.25">
      <c r="A125" s="27"/>
      <c r="B125" s="27"/>
      <c r="C125" s="27"/>
      <c r="D125" s="27" t="s">
        <v>311</v>
      </c>
      <c r="E125" s="27"/>
      <c r="F125" s="28"/>
      <c r="G125" s="27"/>
      <c r="H125" s="27">
        <f>H30+H40+H50+H79+H106+H124</f>
        <v>0</v>
      </c>
    </row>
    <row r="126" spans="1:8" x14ac:dyDescent="0.25">
      <c r="A126" s="19" t="s">
        <v>25</v>
      </c>
      <c r="B126" s="19"/>
      <c r="C126" s="20" t="s">
        <v>312</v>
      </c>
      <c r="D126" s="19" t="s">
        <v>313</v>
      </c>
      <c r="E126" s="19"/>
      <c r="F126" s="21"/>
      <c r="G126" s="19"/>
      <c r="H126" s="19"/>
    </row>
    <row r="127" spans="1:8" x14ac:dyDescent="0.25">
      <c r="A127" s="19" t="s">
        <v>22</v>
      </c>
      <c r="B127" s="19"/>
      <c r="C127" s="20" t="s">
        <v>314</v>
      </c>
      <c r="D127" s="19" t="s">
        <v>315</v>
      </c>
      <c r="E127" s="19"/>
      <c r="F127" s="21"/>
      <c r="G127" s="19"/>
      <c r="H127" s="19"/>
    </row>
    <row r="128" spans="1:8" ht="82.5" x14ac:dyDescent="0.25">
      <c r="A128" s="22" t="s">
        <v>316</v>
      </c>
      <c r="B128" s="22" t="s">
        <v>317</v>
      </c>
      <c r="C128" s="23" t="s">
        <v>314</v>
      </c>
      <c r="D128" s="22" t="s">
        <v>318</v>
      </c>
      <c r="E128" s="22" t="s">
        <v>13</v>
      </c>
      <c r="F128" s="24">
        <v>842</v>
      </c>
      <c r="G128" s="25"/>
      <c r="H128" s="26">
        <f>ROUND(F128*G128,2)</f>
        <v>0</v>
      </c>
    </row>
    <row r="129" spans="1:8" ht="82.5" x14ac:dyDescent="0.25">
      <c r="A129" s="22" t="s">
        <v>319</v>
      </c>
      <c r="B129" s="22" t="s">
        <v>317</v>
      </c>
      <c r="C129" s="23" t="s">
        <v>314</v>
      </c>
      <c r="D129" s="22" t="s">
        <v>318</v>
      </c>
      <c r="E129" s="22" t="s">
        <v>13</v>
      </c>
      <c r="F129" s="24">
        <v>167</v>
      </c>
      <c r="G129" s="25"/>
      <c r="H129" s="26">
        <f>ROUND(F129*G129,2)</f>
        <v>0</v>
      </c>
    </row>
    <row r="130" spans="1:8" ht="82.5" x14ac:dyDescent="0.25">
      <c r="A130" s="22" t="s">
        <v>320</v>
      </c>
      <c r="B130" s="22" t="s">
        <v>321</v>
      </c>
      <c r="C130" s="23" t="s">
        <v>314</v>
      </c>
      <c r="D130" s="22" t="s">
        <v>322</v>
      </c>
      <c r="E130" s="22" t="s">
        <v>13</v>
      </c>
      <c r="F130" s="24">
        <v>18</v>
      </c>
      <c r="G130" s="25"/>
      <c r="H130" s="26">
        <f>ROUND(F130*G130,2)</f>
        <v>0</v>
      </c>
    </row>
    <row r="131" spans="1:8" x14ac:dyDescent="0.25">
      <c r="A131" s="27"/>
      <c r="B131" s="27"/>
      <c r="C131" s="27"/>
      <c r="D131" s="27" t="s">
        <v>323</v>
      </c>
      <c r="E131" s="27"/>
      <c r="F131" s="28"/>
      <c r="G131" s="27"/>
      <c r="H131" s="27">
        <f>SUM(H128:H130)</f>
        <v>0</v>
      </c>
    </row>
    <row r="132" spans="1:8" x14ac:dyDescent="0.25">
      <c r="A132" s="19" t="s">
        <v>26</v>
      </c>
      <c r="B132" s="19"/>
      <c r="C132" s="20" t="s">
        <v>324</v>
      </c>
      <c r="D132" s="19" t="s">
        <v>325</v>
      </c>
      <c r="E132" s="19"/>
      <c r="F132" s="21"/>
      <c r="G132" s="19"/>
      <c r="H132" s="19"/>
    </row>
    <row r="133" spans="1:8" ht="33" x14ac:dyDescent="0.25">
      <c r="A133" s="22" t="s">
        <v>326</v>
      </c>
      <c r="B133" s="22" t="s">
        <v>327</v>
      </c>
      <c r="C133" s="23" t="s">
        <v>324</v>
      </c>
      <c r="D133" s="22" t="s">
        <v>328</v>
      </c>
      <c r="E133" s="22" t="s">
        <v>12</v>
      </c>
      <c r="F133" s="24">
        <v>67</v>
      </c>
      <c r="G133" s="25"/>
      <c r="H133" s="26">
        <f t="shared" ref="H133:H140" si="2">ROUND(F133*G133,2)</f>
        <v>0</v>
      </c>
    </row>
    <row r="134" spans="1:8" ht="49.5" x14ac:dyDescent="0.25">
      <c r="A134" s="22" t="s">
        <v>329</v>
      </c>
      <c r="B134" s="22" t="s">
        <v>330</v>
      </c>
      <c r="C134" s="23" t="s">
        <v>324</v>
      </c>
      <c r="D134" s="22" t="s">
        <v>331</v>
      </c>
      <c r="E134" s="22" t="s">
        <v>12</v>
      </c>
      <c r="F134" s="24">
        <v>57</v>
      </c>
      <c r="G134" s="25"/>
      <c r="H134" s="26">
        <f t="shared" si="2"/>
        <v>0</v>
      </c>
    </row>
    <row r="135" spans="1:8" ht="49.5" x14ac:dyDescent="0.25">
      <c r="A135" s="22" t="s">
        <v>332</v>
      </c>
      <c r="B135" s="22" t="s">
        <v>330</v>
      </c>
      <c r="C135" s="23" t="s">
        <v>324</v>
      </c>
      <c r="D135" s="22" t="s">
        <v>331</v>
      </c>
      <c r="E135" s="22" t="s">
        <v>12</v>
      </c>
      <c r="F135" s="24">
        <v>19</v>
      </c>
      <c r="G135" s="25"/>
      <c r="H135" s="26">
        <f t="shared" si="2"/>
        <v>0</v>
      </c>
    </row>
    <row r="136" spans="1:8" ht="49.5" x14ac:dyDescent="0.25">
      <c r="A136" s="22" t="s">
        <v>333</v>
      </c>
      <c r="B136" s="22" t="s">
        <v>334</v>
      </c>
      <c r="C136" s="23" t="s">
        <v>324</v>
      </c>
      <c r="D136" s="22" t="s">
        <v>335</v>
      </c>
      <c r="E136" s="22" t="s">
        <v>12</v>
      </c>
      <c r="F136" s="24">
        <v>3</v>
      </c>
      <c r="G136" s="25"/>
      <c r="H136" s="26">
        <f t="shared" si="2"/>
        <v>0</v>
      </c>
    </row>
    <row r="137" spans="1:8" ht="49.5" x14ac:dyDescent="0.25">
      <c r="A137" s="22" t="s">
        <v>336</v>
      </c>
      <c r="B137" s="22" t="s">
        <v>337</v>
      </c>
      <c r="C137" s="23" t="s">
        <v>324</v>
      </c>
      <c r="D137" s="22" t="s">
        <v>338</v>
      </c>
      <c r="E137" s="22" t="s">
        <v>28</v>
      </c>
      <c r="F137" s="24">
        <v>3</v>
      </c>
      <c r="G137" s="25"/>
      <c r="H137" s="26">
        <f t="shared" si="2"/>
        <v>0</v>
      </c>
    </row>
    <row r="138" spans="1:8" ht="66" x14ac:dyDescent="0.25">
      <c r="A138" s="22" t="s">
        <v>339</v>
      </c>
      <c r="B138" s="22" t="s">
        <v>340</v>
      </c>
      <c r="C138" s="23" t="s">
        <v>324</v>
      </c>
      <c r="D138" s="22" t="s">
        <v>341</v>
      </c>
      <c r="E138" s="22" t="s">
        <v>12</v>
      </c>
      <c r="F138" s="24">
        <v>4</v>
      </c>
      <c r="G138" s="25"/>
      <c r="H138" s="26">
        <f t="shared" si="2"/>
        <v>0</v>
      </c>
    </row>
    <row r="139" spans="1:8" ht="66" x14ac:dyDescent="0.25">
      <c r="A139" s="22" t="s">
        <v>342</v>
      </c>
      <c r="B139" s="22" t="s">
        <v>340</v>
      </c>
      <c r="C139" s="23" t="s">
        <v>324</v>
      </c>
      <c r="D139" s="22" t="s">
        <v>341</v>
      </c>
      <c r="E139" s="22" t="s">
        <v>12</v>
      </c>
      <c r="F139" s="24">
        <v>2</v>
      </c>
      <c r="G139" s="25"/>
      <c r="H139" s="26">
        <f t="shared" si="2"/>
        <v>0</v>
      </c>
    </row>
    <row r="140" spans="1:8" ht="33" x14ac:dyDescent="0.25">
      <c r="A140" s="22" t="s">
        <v>343</v>
      </c>
      <c r="B140" s="22" t="s">
        <v>344</v>
      </c>
      <c r="C140" s="23" t="s">
        <v>324</v>
      </c>
      <c r="D140" s="22" t="s">
        <v>345</v>
      </c>
      <c r="E140" s="22" t="s">
        <v>12</v>
      </c>
      <c r="F140" s="24">
        <v>26</v>
      </c>
      <c r="G140" s="25"/>
      <c r="H140" s="26">
        <f t="shared" si="2"/>
        <v>0</v>
      </c>
    </row>
    <row r="141" spans="1:8" x14ac:dyDescent="0.25">
      <c r="A141" s="27"/>
      <c r="B141" s="27"/>
      <c r="C141" s="27"/>
      <c r="D141" s="27" t="s">
        <v>346</v>
      </c>
      <c r="E141" s="27"/>
      <c r="F141" s="28"/>
      <c r="G141" s="27"/>
      <c r="H141" s="27">
        <f>SUM(H133:H140)</f>
        <v>0</v>
      </c>
    </row>
    <row r="142" spans="1:8" x14ac:dyDescent="0.25">
      <c r="A142" s="19" t="s">
        <v>27</v>
      </c>
      <c r="B142" s="19"/>
      <c r="C142" s="20" t="s">
        <v>347</v>
      </c>
      <c r="D142" s="19" t="s">
        <v>348</v>
      </c>
      <c r="E142" s="19"/>
      <c r="F142" s="21"/>
      <c r="G142" s="19"/>
      <c r="H142" s="19"/>
    </row>
    <row r="143" spans="1:8" ht="16.5" x14ac:dyDescent="0.25">
      <c r="A143" s="22" t="s">
        <v>349</v>
      </c>
      <c r="B143" s="22" t="s">
        <v>350</v>
      </c>
      <c r="C143" s="23" t="s">
        <v>347</v>
      </c>
      <c r="D143" s="22" t="s">
        <v>351</v>
      </c>
      <c r="E143" s="22" t="s">
        <v>14</v>
      </c>
      <c r="F143" s="24">
        <v>1750</v>
      </c>
      <c r="G143" s="25"/>
      <c r="H143" s="26">
        <f>ROUND(F143*G143,2)</f>
        <v>0</v>
      </c>
    </row>
    <row r="144" spans="1:8" x14ac:dyDescent="0.25">
      <c r="A144" s="27"/>
      <c r="B144" s="27"/>
      <c r="C144" s="27"/>
      <c r="D144" s="27" t="s">
        <v>352</v>
      </c>
      <c r="E144" s="27"/>
      <c r="F144" s="28"/>
      <c r="G144" s="27"/>
      <c r="H144" s="27">
        <f>H143</f>
        <v>0</v>
      </c>
    </row>
    <row r="145" spans="1:8" ht="28.5" x14ac:dyDescent="0.25">
      <c r="A145" s="27"/>
      <c r="B145" s="27"/>
      <c r="C145" s="27"/>
      <c r="D145" s="27" t="s">
        <v>353</v>
      </c>
      <c r="E145" s="27"/>
      <c r="F145" s="28"/>
      <c r="G145" s="27"/>
      <c r="H145" s="27">
        <f>H131+H141+H144</f>
        <v>0</v>
      </c>
    </row>
    <row r="146" spans="1:8" x14ac:dyDescent="0.25">
      <c r="A146" s="19" t="s">
        <v>42</v>
      </c>
      <c r="B146" s="19"/>
      <c r="C146" s="20" t="s">
        <v>354</v>
      </c>
      <c r="D146" s="19" t="s">
        <v>355</v>
      </c>
      <c r="E146" s="19"/>
      <c r="F146" s="21"/>
      <c r="G146" s="19"/>
      <c r="H146" s="19"/>
    </row>
    <row r="147" spans="1:8" x14ac:dyDescent="0.25">
      <c r="A147" s="19" t="s">
        <v>18</v>
      </c>
      <c r="B147" s="19"/>
      <c r="C147" s="20" t="s">
        <v>356</v>
      </c>
      <c r="D147" s="19" t="s">
        <v>357</v>
      </c>
      <c r="E147" s="19"/>
      <c r="F147" s="21"/>
      <c r="G147" s="19"/>
      <c r="H147" s="19"/>
    </row>
    <row r="148" spans="1:8" ht="49.5" x14ac:dyDescent="0.25">
      <c r="A148" s="22" t="s">
        <v>358</v>
      </c>
      <c r="B148" s="22" t="s">
        <v>359</v>
      </c>
      <c r="C148" s="23" t="s">
        <v>356</v>
      </c>
      <c r="D148" s="22" t="s">
        <v>360</v>
      </c>
      <c r="E148" s="22" t="s">
        <v>14</v>
      </c>
      <c r="F148" s="24">
        <v>90</v>
      </c>
      <c r="G148" s="25"/>
      <c r="H148" s="26">
        <f t="shared" ref="H148:H155" si="3">ROUND(F148*G148,2)</f>
        <v>0</v>
      </c>
    </row>
    <row r="149" spans="1:8" ht="33" x14ac:dyDescent="0.25">
      <c r="A149" s="22" t="s">
        <v>361</v>
      </c>
      <c r="B149" s="22" t="s">
        <v>362</v>
      </c>
      <c r="C149" s="23" t="s">
        <v>356</v>
      </c>
      <c r="D149" s="22" t="s">
        <v>363</v>
      </c>
      <c r="E149" s="22" t="s">
        <v>15</v>
      </c>
      <c r="F149" s="24">
        <v>9.9</v>
      </c>
      <c r="G149" s="25"/>
      <c r="H149" s="26">
        <f t="shared" si="3"/>
        <v>0</v>
      </c>
    </row>
    <row r="150" spans="1:8" ht="49.5" x14ac:dyDescent="0.25">
      <c r="A150" s="22" t="s">
        <v>364</v>
      </c>
      <c r="B150" s="22" t="s">
        <v>359</v>
      </c>
      <c r="C150" s="23" t="s">
        <v>356</v>
      </c>
      <c r="D150" s="22" t="s">
        <v>360</v>
      </c>
      <c r="E150" s="22" t="s">
        <v>14</v>
      </c>
      <c r="F150" s="24">
        <v>95</v>
      </c>
      <c r="G150" s="25"/>
      <c r="H150" s="26">
        <f t="shared" si="3"/>
        <v>0</v>
      </c>
    </row>
    <row r="151" spans="1:8" ht="33" x14ac:dyDescent="0.25">
      <c r="A151" s="22" t="s">
        <v>365</v>
      </c>
      <c r="B151" s="22" t="s">
        <v>362</v>
      </c>
      <c r="C151" s="23" t="s">
        <v>356</v>
      </c>
      <c r="D151" s="22" t="s">
        <v>363</v>
      </c>
      <c r="E151" s="22" t="s">
        <v>15</v>
      </c>
      <c r="F151" s="24">
        <v>14.25</v>
      </c>
      <c r="G151" s="25"/>
      <c r="H151" s="26">
        <f t="shared" si="3"/>
        <v>0</v>
      </c>
    </row>
    <row r="152" spans="1:8" ht="49.5" x14ac:dyDescent="0.25">
      <c r="A152" s="22" t="s">
        <v>366</v>
      </c>
      <c r="B152" s="22" t="s">
        <v>367</v>
      </c>
      <c r="C152" s="23" t="s">
        <v>356</v>
      </c>
      <c r="D152" s="22" t="s">
        <v>368</v>
      </c>
      <c r="E152" s="22" t="s">
        <v>14</v>
      </c>
      <c r="F152" s="24">
        <v>155</v>
      </c>
      <c r="G152" s="25"/>
      <c r="H152" s="26">
        <f t="shared" si="3"/>
        <v>0</v>
      </c>
    </row>
    <row r="153" spans="1:8" ht="33" x14ac:dyDescent="0.25">
      <c r="A153" s="22" t="s">
        <v>369</v>
      </c>
      <c r="B153" s="22" t="s">
        <v>362</v>
      </c>
      <c r="C153" s="23" t="s">
        <v>356</v>
      </c>
      <c r="D153" s="22" t="s">
        <v>363</v>
      </c>
      <c r="E153" s="22" t="s">
        <v>15</v>
      </c>
      <c r="F153" s="24">
        <v>17.05</v>
      </c>
      <c r="G153" s="25"/>
      <c r="H153" s="26">
        <f t="shared" si="3"/>
        <v>0</v>
      </c>
    </row>
    <row r="154" spans="1:8" ht="49.5" x14ac:dyDescent="0.25">
      <c r="A154" s="22" t="s">
        <v>370</v>
      </c>
      <c r="B154" s="22" t="s">
        <v>367</v>
      </c>
      <c r="C154" s="23" t="s">
        <v>356</v>
      </c>
      <c r="D154" s="22" t="s">
        <v>368</v>
      </c>
      <c r="E154" s="22" t="s">
        <v>14</v>
      </c>
      <c r="F154" s="24">
        <v>125</v>
      </c>
      <c r="G154" s="25"/>
      <c r="H154" s="26">
        <f t="shared" si="3"/>
        <v>0</v>
      </c>
    </row>
    <row r="155" spans="1:8" ht="33" x14ac:dyDescent="0.25">
      <c r="A155" s="22" t="s">
        <v>371</v>
      </c>
      <c r="B155" s="22" t="s">
        <v>362</v>
      </c>
      <c r="C155" s="23" t="s">
        <v>356</v>
      </c>
      <c r="D155" s="22" t="s">
        <v>363</v>
      </c>
      <c r="E155" s="22" t="s">
        <v>15</v>
      </c>
      <c r="F155" s="24">
        <v>18.75</v>
      </c>
      <c r="G155" s="25"/>
      <c r="H155" s="26">
        <f t="shared" si="3"/>
        <v>0</v>
      </c>
    </row>
    <row r="156" spans="1:8" x14ac:dyDescent="0.25">
      <c r="A156" s="27"/>
      <c r="B156" s="27"/>
      <c r="C156" s="27"/>
      <c r="D156" s="27" t="s">
        <v>372</v>
      </c>
      <c r="E156" s="27"/>
      <c r="F156" s="28"/>
      <c r="G156" s="27"/>
      <c r="H156" s="27">
        <f>SUM(H148:H155)</f>
        <v>0</v>
      </c>
    </row>
    <row r="157" spans="1:8" x14ac:dyDescent="0.25">
      <c r="A157" s="19" t="s">
        <v>373</v>
      </c>
      <c r="B157" s="19"/>
      <c r="C157" s="20" t="s">
        <v>374</v>
      </c>
      <c r="D157" s="19" t="s">
        <v>375</v>
      </c>
      <c r="E157" s="19"/>
      <c r="F157" s="21"/>
      <c r="G157" s="19"/>
      <c r="H157" s="19"/>
    </row>
    <row r="158" spans="1:8" ht="66" x14ac:dyDescent="0.25">
      <c r="A158" s="22" t="s">
        <v>376</v>
      </c>
      <c r="B158" s="22" t="s">
        <v>377</v>
      </c>
      <c r="C158" s="23" t="s">
        <v>374</v>
      </c>
      <c r="D158" s="22" t="s">
        <v>378</v>
      </c>
      <c r="E158" s="22" t="s">
        <v>14</v>
      </c>
      <c r="F158" s="24">
        <v>38</v>
      </c>
      <c r="G158" s="25"/>
      <c r="H158" s="26">
        <f>ROUND(F158*G158,2)</f>
        <v>0</v>
      </c>
    </row>
    <row r="159" spans="1:8" ht="33" x14ac:dyDescent="0.25">
      <c r="A159" s="22" t="s">
        <v>379</v>
      </c>
      <c r="B159" s="22" t="s">
        <v>362</v>
      </c>
      <c r="C159" s="23" t="s">
        <v>374</v>
      </c>
      <c r="D159" s="22" t="s">
        <v>363</v>
      </c>
      <c r="E159" s="22" t="s">
        <v>15</v>
      </c>
      <c r="F159" s="24">
        <v>1.9</v>
      </c>
      <c r="G159" s="25"/>
      <c r="H159" s="26">
        <f>ROUND(F159*G159,2)</f>
        <v>0</v>
      </c>
    </row>
    <row r="160" spans="1:8" x14ac:dyDescent="0.25">
      <c r="A160" s="27"/>
      <c r="B160" s="27"/>
      <c r="C160" s="27"/>
      <c r="D160" s="27" t="s">
        <v>380</v>
      </c>
      <c r="E160" s="27"/>
      <c r="F160" s="28"/>
      <c r="G160" s="27"/>
      <c r="H160" s="27">
        <f>SUM(H158:H159)</f>
        <v>0</v>
      </c>
    </row>
    <row r="161" spans="1:8" x14ac:dyDescent="0.25">
      <c r="A161" s="27"/>
      <c r="B161" s="27"/>
      <c r="C161" s="27"/>
      <c r="D161" s="27" t="s">
        <v>381</v>
      </c>
      <c r="E161" s="27"/>
      <c r="F161" s="28"/>
      <c r="G161" s="27"/>
      <c r="H161" s="27">
        <f>H156+H160</f>
        <v>0</v>
      </c>
    </row>
    <row r="162" spans="1:8" x14ac:dyDescent="0.25">
      <c r="A162" s="19" t="s">
        <v>43</v>
      </c>
      <c r="B162" s="19"/>
      <c r="C162" s="20" t="s">
        <v>382</v>
      </c>
      <c r="D162" s="19" t="s">
        <v>383</v>
      </c>
      <c r="E162" s="19"/>
      <c r="F162" s="21"/>
      <c r="G162" s="19"/>
      <c r="H162" s="19"/>
    </row>
    <row r="163" spans="1:8" ht="49.5" x14ac:dyDescent="0.25">
      <c r="A163" s="22" t="s">
        <v>384</v>
      </c>
      <c r="B163" s="22" t="s">
        <v>385</v>
      </c>
      <c r="C163" s="23" t="s">
        <v>382</v>
      </c>
      <c r="D163" s="22" t="s">
        <v>386</v>
      </c>
      <c r="E163" s="22" t="s">
        <v>14</v>
      </c>
      <c r="F163" s="24">
        <v>850</v>
      </c>
      <c r="G163" s="25"/>
      <c r="H163" s="26">
        <f>ROUND(F163*G163,2)</f>
        <v>0</v>
      </c>
    </row>
    <row r="164" spans="1:8" ht="33" x14ac:dyDescent="0.25">
      <c r="A164" s="22" t="s">
        <v>387</v>
      </c>
      <c r="B164" s="22" t="s">
        <v>362</v>
      </c>
      <c r="C164" s="23" t="s">
        <v>382</v>
      </c>
      <c r="D164" s="22" t="s">
        <v>363</v>
      </c>
      <c r="E164" s="22" t="s">
        <v>15</v>
      </c>
      <c r="F164" s="24">
        <v>85</v>
      </c>
      <c r="G164" s="25"/>
      <c r="H164" s="26">
        <f>ROUND(F164*G164,2)</f>
        <v>0</v>
      </c>
    </row>
    <row r="165" spans="1:8" ht="49.5" x14ac:dyDescent="0.25">
      <c r="A165" s="22" t="s">
        <v>388</v>
      </c>
      <c r="B165" s="22" t="s">
        <v>385</v>
      </c>
      <c r="C165" s="23" t="s">
        <v>382</v>
      </c>
      <c r="D165" s="22" t="s">
        <v>386</v>
      </c>
      <c r="E165" s="22" t="s">
        <v>14</v>
      </c>
      <c r="F165" s="24">
        <v>315</v>
      </c>
      <c r="G165" s="25"/>
      <c r="H165" s="26">
        <f>ROUND(F165*G165,2)</f>
        <v>0</v>
      </c>
    </row>
    <row r="166" spans="1:8" ht="33" x14ac:dyDescent="0.25">
      <c r="A166" s="22" t="s">
        <v>389</v>
      </c>
      <c r="B166" s="22" t="s">
        <v>362</v>
      </c>
      <c r="C166" s="23" t="s">
        <v>382</v>
      </c>
      <c r="D166" s="22" t="s">
        <v>363</v>
      </c>
      <c r="E166" s="22" t="s">
        <v>15</v>
      </c>
      <c r="F166" s="24">
        <v>31.5</v>
      </c>
      <c r="G166" s="25"/>
      <c r="H166" s="26">
        <f>ROUND(F166*G166,2)</f>
        <v>0</v>
      </c>
    </row>
    <row r="167" spans="1:8" x14ac:dyDescent="0.25">
      <c r="A167" s="27"/>
      <c r="B167" s="27"/>
      <c r="C167" s="27"/>
      <c r="D167" s="27" t="s">
        <v>390</v>
      </c>
      <c r="E167" s="27"/>
      <c r="F167" s="28"/>
      <c r="G167" s="27"/>
      <c r="H167" s="27">
        <f>SUM(H163:H166)</f>
        <v>0</v>
      </c>
    </row>
    <row r="168" spans="1:8" x14ac:dyDescent="0.25">
      <c r="A168" s="19" t="s">
        <v>44</v>
      </c>
      <c r="B168" s="19"/>
      <c r="C168" s="20" t="s">
        <v>391</v>
      </c>
      <c r="D168" s="19" t="s">
        <v>392</v>
      </c>
      <c r="E168" s="19"/>
      <c r="F168" s="21"/>
      <c r="G168" s="19"/>
      <c r="H168" s="19"/>
    </row>
    <row r="169" spans="1:8" x14ac:dyDescent="0.25">
      <c r="A169" s="19" t="s">
        <v>19</v>
      </c>
      <c r="B169" s="19"/>
      <c r="C169" s="20" t="s">
        <v>393</v>
      </c>
      <c r="D169" s="19" t="s">
        <v>394</v>
      </c>
      <c r="E169" s="19"/>
      <c r="F169" s="21"/>
      <c r="G169" s="19"/>
      <c r="H169" s="19"/>
    </row>
    <row r="170" spans="1:8" ht="82.5" x14ac:dyDescent="0.25">
      <c r="A170" s="22" t="s">
        <v>395</v>
      </c>
      <c r="B170" s="22" t="s">
        <v>396</v>
      </c>
      <c r="C170" s="23" t="s">
        <v>393</v>
      </c>
      <c r="D170" s="22" t="s">
        <v>397</v>
      </c>
      <c r="E170" s="22" t="s">
        <v>12</v>
      </c>
      <c r="F170" s="24">
        <v>80</v>
      </c>
      <c r="G170" s="25"/>
      <c r="H170" s="26">
        <f>ROUND(F170*G170,2)</f>
        <v>0</v>
      </c>
    </row>
    <row r="171" spans="1:8" ht="33" x14ac:dyDescent="0.25">
      <c r="A171" s="22" t="s">
        <v>398</v>
      </c>
      <c r="B171" s="22" t="s">
        <v>399</v>
      </c>
      <c r="C171" s="23" t="s">
        <v>393</v>
      </c>
      <c r="D171" s="22" t="s">
        <v>400</v>
      </c>
      <c r="E171" s="22" t="s">
        <v>12</v>
      </c>
      <c r="F171" s="24">
        <v>80</v>
      </c>
      <c r="G171" s="25"/>
      <c r="H171" s="26">
        <f>ROUND(F171*G171,2)</f>
        <v>0</v>
      </c>
    </row>
    <row r="172" spans="1:8" ht="82.5" x14ac:dyDescent="0.25">
      <c r="A172" s="22" t="s">
        <v>401</v>
      </c>
      <c r="B172" s="22" t="s">
        <v>402</v>
      </c>
      <c r="C172" s="23" t="s">
        <v>393</v>
      </c>
      <c r="D172" s="22" t="s">
        <v>403</v>
      </c>
      <c r="E172" s="22" t="s">
        <v>12</v>
      </c>
      <c r="F172" s="24">
        <v>94</v>
      </c>
      <c r="G172" s="25"/>
      <c r="H172" s="26">
        <f>ROUND(F172*G172,2)</f>
        <v>0</v>
      </c>
    </row>
    <row r="173" spans="1:8" ht="16.5" x14ac:dyDescent="0.25">
      <c r="A173" s="22" t="s">
        <v>404</v>
      </c>
      <c r="B173" s="22" t="s">
        <v>405</v>
      </c>
      <c r="C173" s="23" t="s">
        <v>393</v>
      </c>
      <c r="D173" s="22" t="s">
        <v>406</v>
      </c>
      <c r="E173" s="22" t="s">
        <v>12</v>
      </c>
      <c r="F173" s="24">
        <v>94</v>
      </c>
      <c r="G173" s="25"/>
      <c r="H173" s="26">
        <f>ROUND(F173*G173,2)</f>
        <v>0</v>
      </c>
    </row>
    <row r="174" spans="1:8" ht="26.25" customHeight="1" x14ac:dyDescent="0.25">
      <c r="A174" s="27"/>
      <c r="B174" s="27"/>
      <c r="C174" s="27"/>
      <c r="D174" s="27" t="s">
        <v>407</v>
      </c>
      <c r="E174" s="27"/>
      <c r="F174" s="28"/>
      <c r="G174" s="27"/>
      <c r="H174" s="27">
        <f>SUM(H170:H173)</f>
        <v>0</v>
      </c>
    </row>
    <row r="175" spans="1:8" ht="26.25" customHeight="1" x14ac:dyDescent="0.25">
      <c r="A175" s="27"/>
      <c r="B175" s="27"/>
      <c r="C175" s="27"/>
      <c r="D175" s="27" t="s">
        <v>408</v>
      </c>
      <c r="E175" s="27"/>
      <c r="F175" s="28"/>
      <c r="G175" s="27"/>
      <c r="H175" s="27">
        <f>H174</f>
        <v>0</v>
      </c>
    </row>
    <row r="176" spans="1:8" ht="26.25" customHeight="1" x14ac:dyDescent="0.25">
      <c r="A176" s="27"/>
      <c r="B176" s="27"/>
      <c r="C176" s="27"/>
      <c r="D176" s="27" t="s">
        <v>409</v>
      </c>
      <c r="E176" s="27"/>
      <c r="F176" s="28"/>
      <c r="G176" s="27"/>
      <c r="H176" s="27">
        <f>H125+H145+H161+H167+H175</f>
        <v>0</v>
      </c>
    </row>
    <row r="177" spans="1:8" ht="26.25" customHeight="1" x14ac:dyDescent="0.25">
      <c r="A177" s="27"/>
      <c r="B177" s="27"/>
      <c r="C177" s="27"/>
      <c r="D177" s="27" t="s">
        <v>410</v>
      </c>
      <c r="E177" s="27"/>
      <c r="F177" s="28"/>
      <c r="G177" s="27"/>
      <c r="H177" s="27">
        <f>ROUND(H176*0.23,2)</f>
        <v>0</v>
      </c>
    </row>
    <row r="178" spans="1:8" ht="26.25" customHeight="1" x14ac:dyDescent="0.25">
      <c r="A178" s="27"/>
      <c r="B178" s="27"/>
      <c r="C178" s="27"/>
      <c r="D178" s="27" t="s">
        <v>411</v>
      </c>
      <c r="E178" s="27"/>
      <c r="F178" s="28"/>
      <c r="G178" s="27"/>
      <c r="H178" s="27">
        <f>H176+H177</f>
        <v>0</v>
      </c>
    </row>
  </sheetData>
  <mergeCells count="1">
    <mergeCell ref="A1:H1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C7CD-0EE6-4F45-A801-CB7D85C0AA86}">
  <sheetPr>
    <pageSetUpPr fitToPage="1"/>
  </sheetPr>
  <dimension ref="A1:H46"/>
  <sheetViews>
    <sheetView topLeftCell="A40" workbookViewId="0">
      <selection activeCell="H9" sqref="H9"/>
    </sheetView>
  </sheetViews>
  <sheetFormatPr defaultRowHeight="15" x14ac:dyDescent="0.25"/>
  <cols>
    <col min="1" max="1" width="4" bestFit="1" customWidth="1"/>
    <col min="3" max="3" width="9" bestFit="1" customWidth="1"/>
    <col min="4" max="4" width="31.7109375" customWidth="1"/>
    <col min="5" max="6" width="9" bestFit="1" customWidth="1"/>
    <col min="7" max="7" width="10.140625" bestFit="1" customWidth="1"/>
    <col min="8" max="8" width="18.5703125" customWidth="1"/>
  </cols>
  <sheetData>
    <row r="1" spans="1:8" ht="35.25" customHeight="1" x14ac:dyDescent="0.25">
      <c r="A1" s="53" t="s">
        <v>483</v>
      </c>
      <c r="B1" s="53"/>
      <c r="C1" s="53"/>
      <c r="D1" s="53"/>
      <c r="E1" s="53"/>
      <c r="F1" s="53"/>
      <c r="G1" s="53"/>
      <c r="H1" s="53"/>
    </row>
    <row r="2" spans="1:8" ht="57" x14ac:dyDescent="0.25">
      <c r="A2" s="17" t="s">
        <v>8</v>
      </c>
      <c r="B2" s="17" t="s">
        <v>9</v>
      </c>
      <c r="C2" s="17" t="s">
        <v>38</v>
      </c>
      <c r="D2" s="17" t="s">
        <v>39</v>
      </c>
      <c r="E2" s="17" t="s">
        <v>40</v>
      </c>
      <c r="F2" s="18" t="s">
        <v>41</v>
      </c>
      <c r="G2" s="17" t="s">
        <v>20</v>
      </c>
      <c r="H2" s="17" t="s">
        <v>21</v>
      </c>
    </row>
    <row r="3" spans="1:8" x14ac:dyDescent="0.25">
      <c r="A3" s="17" t="s">
        <v>24</v>
      </c>
      <c r="B3" s="17" t="s">
        <v>25</v>
      </c>
      <c r="C3" s="17" t="s">
        <v>42</v>
      </c>
      <c r="D3" s="17" t="s">
        <v>43</v>
      </c>
      <c r="E3" s="17" t="s">
        <v>44</v>
      </c>
      <c r="F3" s="18" t="s">
        <v>45</v>
      </c>
      <c r="G3" s="17" t="s">
        <v>46</v>
      </c>
      <c r="H3" s="17" t="s">
        <v>47</v>
      </c>
    </row>
    <row r="4" spans="1:8" x14ac:dyDescent="0.25">
      <c r="A4" s="19" t="s">
        <v>24</v>
      </c>
      <c r="B4" s="19"/>
      <c r="C4" s="19"/>
      <c r="D4" s="19" t="s">
        <v>413</v>
      </c>
      <c r="E4" s="19"/>
      <c r="F4" s="21"/>
      <c r="G4" s="19"/>
      <c r="H4" s="19"/>
    </row>
    <row r="5" spans="1:8" ht="28.5" x14ac:dyDescent="0.25">
      <c r="A5" s="19" t="s">
        <v>10</v>
      </c>
      <c r="B5" s="19"/>
      <c r="C5" s="20" t="s">
        <v>29</v>
      </c>
      <c r="D5" s="19" t="s">
        <v>414</v>
      </c>
      <c r="E5" s="19"/>
      <c r="F5" s="21"/>
      <c r="G5" s="19"/>
      <c r="H5" s="19"/>
    </row>
    <row r="6" spans="1:8" ht="82.5" x14ac:dyDescent="0.25">
      <c r="A6" s="22" t="s">
        <v>24</v>
      </c>
      <c r="B6" s="22" t="s">
        <v>415</v>
      </c>
      <c r="C6" s="23" t="s">
        <v>29</v>
      </c>
      <c r="D6" s="22" t="s">
        <v>416</v>
      </c>
      <c r="E6" s="22" t="s">
        <v>11</v>
      </c>
      <c r="F6" s="24">
        <v>0.437</v>
      </c>
      <c r="G6" s="26"/>
      <c r="H6" s="26">
        <f t="shared" ref="H6:H16" si="0">ROUND(F6*G6,2)</f>
        <v>0</v>
      </c>
    </row>
    <row r="7" spans="1:8" ht="49.5" x14ac:dyDescent="0.25">
      <c r="A7" s="22" t="s">
        <v>25</v>
      </c>
      <c r="B7" s="22" t="s">
        <v>417</v>
      </c>
      <c r="C7" s="23" t="s">
        <v>29</v>
      </c>
      <c r="D7" s="22" t="s">
        <v>418</v>
      </c>
      <c r="E7" s="22" t="s">
        <v>15</v>
      </c>
      <c r="F7" s="24">
        <v>122.36</v>
      </c>
      <c r="G7" s="26"/>
      <c r="H7" s="26">
        <f t="shared" si="0"/>
        <v>0</v>
      </c>
    </row>
    <row r="8" spans="1:8" ht="49.5" x14ac:dyDescent="0.25">
      <c r="A8" s="22" t="s">
        <v>42</v>
      </c>
      <c r="B8" s="22" t="s">
        <v>419</v>
      </c>
      <c r="C8" s="23" t="s">
        <v>29</v>
      </c>
      <c r="D8" s="22" t="s">
        <v>420</v>
      </c>
      <c r="E8" s="22" t="s">
        <v>14</v>
      </c>
      <c r="F8" s="24">
        <v>437</v>
      </c>
      <c r="G8" s="26"/>
      <c r="H8" s="26">
        <f t="shared" si="0"/>
        <v>0</v>
      </c>
    </row>
    <row r="9" spans="1:8" ht="99" x14ac:dyDescent="0.25">
      <c r="A9" s="22" t="s">
        <v>43</v>
      </c>
      <c r="B9" s="22" t="s">
        <v>421</v>
      </c>
      <c r="C9" s="23" t="s">
        <v>29</v>
      </c>
      <c r="D9" s="22" t="s">
        <v>422</v>
      </c>
      <c r="E9" s="22" t="s">
        <v>14</v>
      </c>
      <c r="F9" s="24">
        <v>91</v>
      </c>
      <c r="G9" s="26"/>
      <c r="H9" s="26">
        <f t="shared" si="0"/>
        <v>0</v>
      </c>
    </row>
    <row r="10" spans="1:8" ht="82.5" x14ac:dyDescent="0.25">
      <c r="A10" s="22" t="s">
        <v>44</v>
      </c>
      <c r="B10" s="22" t="s">
        <v>423</v>
      </c>
      <c r="C10" s="23" t="s">
        <v>29</v>
      </c>
      <c r="D10" s="22" t="s">
        <v>424</v>
      </c>
      <c r="E10" s="22" t="s">
        <v>14</v>
      </c>
      <c r="F10" s="24">
        <v>15</v>
      </c>
      <c r="G10" s="26"/>
      <c r="H10" s="26">
        <f t="shared" si="0"/>
        <v>0</v>
      </c>
    </row>
    <row r="11" spans="1:8" ht="66" x14ac:dyDescent="0.25">
      <c r="A11" s="22" t="s">
        <v>45</v>
      </c>
      <c r="B11" s="22" t="s">
        <v>425</v>
      </c>
      <c r="C11" s="23" t="s">
        <v>29</v>
      </c>
      <c r="D11" s="22" t="s">
        <v>426</v>
      </c>
      <c r="E11" s="22" t="s">
        <v>14</v>
      </c>
      <c r="F11" s="24">
        <v>21</v>
      </c>
      <c r="G11" s="26"/>
      <c r="H11" s="26">
        <f t="shared" si="0"/>
        <v>0</v>
      </c>
    </row>
    <row r="12" spans="1:8" ht="99" x14ac:dyDescent="0.25">
      <c r="A12" s="22" t="s">
        <v>46</v>
      </c>
      <c r="B12" s="22" t="s">
        <v>427</v>
      </c>
      <c r="C12" s="23" t="s">
        <v>29</v>
      </c>
      <c r="D12" s="22" t="s">
        <v>428</v>
      </c>
      <c r="E12" s="22" t="s">
        <v>14</v>
      </c>
      <c r="F12" s="24">
        <v>564</v>
      </c>
      <c r="G12" s="26"/>
      <c r="H12" s="26">
        <f t="shared" si="0"/>
        <v>0</v>
      </c>
    </row>
    <row r="13" spans="1:8" ht="49.5" x14ac:dyDescent="0.25">
      <c r="A13" s="22" t="s">
        <v>47</v>
      </c>
      <c r="B13" s="22" t="s">
        <v>429</v>
      </c>
      <c r="C13" s="23" t="s">
        <v>29</v>
      </c>
      <c r="D13" s="22" t="s">
        <v>430</v>
      </c>
      <c r="E13" s="22" t="s">
        <v>14</v>
      </c>
      <c r="F13" s="24">
        <v>6</v>
      </c>
      <c r="G13" s="26"/>
      <c r="H13" s="26">
        <f t="shared" si="0"/>
        <v>0</v>
      </c>
    </row>
    <row r="14" spans="1:8" ht="99" x14ac:dyDescent="0.25">
      <c r="A14" s="22" t="s">
        <v>70</v>
      </c>
      <c r="B14" s="22" t="s">
        <v>431</v>
      </c>
      <c r="C14" s="23" t="s">
        <v>29</v>
      </c>
      <c r="D14" s="22" t="s">
        <v>432</v>
      </c>
      <c r="E14" s="22" t="s">
        <v>17</v>
      </c>
      <c r="F14" s="24">
        <v>19</v>
      </c>
      <c r="G14" s="26"/>
      <c r="H14" s="26">
        <f t="shared" si="0"/>
        <v>0</v>
      </c>
    </row>
    <row r="15" spans="1:8" ht="99" x14ac:dyDescent="0.25">
      <c r="A15" s="22" t="s">
        <v>73</v>
      </c>
      <c r="B15" s="22" t="s">
        <v>433</v>
      </c>
      <c r="C15" s="23" t="s">
        <v>29</v>
      </c>
      <c r="D15" s="22" t="s">
        <v>434</v>
      </c>
      <c r="E15" s="22" t="s">
        <v>15</v>
      </c>
      <c r="F15" s="24">
        <v>349.6</v>
      </c>
      <c r="G15" s="26"/>
      <c r="H15" s="26">
        <f t="shared" si="0"/>
        <v>0</v>
      </c>
    </row>
    <row r="16" spans="1:8" ht="99" x14ac:dyDescent="0.25">
      <c r="A16" s="22" t="s">
        <v>76</v>
      </c>
      <c r="B16" s="22" t="s">
        <v>435</v>
      </c>
      <c r="C16" s="23" t="s">
        <v>29</v>
      </c>
      <c r="D16" s="22" t="s">
        <v>436</v>
      </c>
      <c r="E16" s="22" t="s">
        <v>15</v>
      </c>
      <c r="F16" s="24">
        <v>30.59</v>
      </c>
      <c r="G16" s="26"/>
      <c r="H16" s="26">
        <f t="shared" si="0"/>
        <v>0</v>
      </c>
    </row>
    <row r="17" spans="1:8" ht="28.5" x14ac:dyDescent="0.25">
      <c r="A17" s="27"/>
      <c r="B17" s="27"/>
      <c r="C17" s="29"/>
      <c r="D17" s="27" t="s">
        <v>437</v>
      </c>
      <c r="E17" s="27"/>
      <c r="F17" s="28"/>
      <c r="G17" s="27"/>
      <c r="H17" s="27">
        <f>SUM(H6:H16)</f>
        <v>0</v>
      </c>
    </row>
    <row r="18" spans="1:8" ht="42.75" x14ac:dyDescent="0.25">
      <c r="A18" s="19" t="s">
        <v>16</v>
      </c>
      <c r="B18" s="19"/>
      <c r="C18" s="20" t="s">
        <v>29</v>
      </c>
      <c r="D18" s="19" t="s">
        <v>438</v>
      </c>
      <c r="E18" s="19"/>
      <c r="F18" s="21"/>
      <c r="G18" s="19"/>
      <c r="H18" s="19"/>
    </row>
    <row r="19" spans="1:8" ht="82.5" x14ac:dyDescent="0.25">
      <c r="A19" s="22" t="s">
        <v>77</v>
      </c>
      <c r="B19" s="22" t="s">
        <v>439</v>
      </c>
      <c r="C19" s="23" t="s">
        <v>29</v>
      </c>
      <c r="D19" s="22" t="s">
        <v>440</v>
      </c>
      <c r="E19" s="22" t="s">
        <v>17</v>
      </c>
      <c r="F19" s="24">
        <v>20</v>
      </c>
      <c r="G19" s="26"/>
      <c r="H19" s="26">
        <f t="shared" ref="H19:H26" si="1">ROUND(F19*G19,2)</f>
        <v>0</v>
      </c>
    </row>
    <row r="20" spans="1:8" ht="82.5" x14ac:dyDescent="0.25">
      <c r="A20" s="22" t="s">
        <v>78</v>
      </c>
      <c r="B20" s="22" t="s">
        <v>439</v>
      </c>
      <c r="C20" s="23" t="s">
        <v>29</v>
      </c>
      <c r="D20" s="22" t="s">
        <v>441</v>
      </c>
      <c r="E20" s="22" t="s">
        <v>17</v>
      </c>
      <c r="F20" s="24">
        <v>1</v>
      </c>
      <c r="G20" s="26"/>
      <c r="H20" s="26">
        <f t="shared" si="1"/>
        <v>0</v>
      </c>
    </row>
    <row r="21" spans="1:8" ht="66" x14ac:dyDescent="0.25">
      <c r="A21" s="22" t="s">
        <v>81</v>
      </c>
      <c r="B21" s="22" t="s">
        <v>442</v>
      </c>
      <c r="C21" s="23" t="s">
        <v>29</v>
      </c>
      <c r="D21" s="22" t="s">
        <v>443</v>
      </c>
      <c r="E21" s="22" t="s">
        <v>444</v>
      </c>
      <c r="F21" s="24">
        <v>21</v>
      </c>
      <c r="G21" s="26"/>
      <c r="H21" s="26">
        <f t="shared" si="1"/>
        <v>0</v>
      </c>
    </row>
    <row r="22" spans="1:8" ht="82.5" x14ac:dyDescent="0.25">
      <c r="A22" s="22" t="s">
        <v>85</v>
      </c>
      <c r="B22" s="22" t="s">
        <v>445</v>
      </c>
      <c r="C22" s="23" t="s">
        <v>29</v>
      </c>
      <c r="D22" s="22" t="s">
        <v>446</v>
      </c>
      <c r="E22" s="22" t="s">
        <v>14</v>
      </c>
      <c r="F22" s="24">
        <v>252</v>
      </c>
      <c r="G22" s="26"/>
      <c r="H22" s="26">
        <f t="shared" si="1"/>
        <v>0</v>
      </c>
    </row>
    <row r="23" spans="1:8" ht="49.5" x14ac:dyDescent="0.25">
      <c r="A23" s="22" t="s">
        <v>88</v>
      </c>
      <c r="B23" s="22" t="s">
        <v>447</v>
      </c>
      <c r="C23" s="23" t="s">
        <v>29</v>
      </c>
      <c r="D23" s="22" t="s">
        <v>448</v>
      </c>
      <c r="E23" s="22" t="s">
        <v>17</v>
      </c>
      <c r="F23" s="24">
        <v>24</v>
      </c>
      <c r="G23" s="26"/>
      <c r="H23" s="26">
        <f t="shared" si="1"/>
        <v>0</v>
      </c>
    </row>
    <row r="24" spans="1:8" ht="82.5" x14ac:dyDescent="0.25">
      <c r="A24" s="22" t="s">
        <v>91</v>
      </c>
      <c r="B24" s="22" t="s">
        <v>449</v>
      </c>
      <c r="C24" s="23" t="s">
        <v>29</v>
      </c>
      <c r="D24" s="22" t="s">
        <v>450</v>
      </c>
      <c r="E24" s="22" t="s">
        <v>14</v>
      </c>
      <c r="F24" s="24">
        <v>9</v>
      </c>
      <c r="G24" s="26"/>
      <c r="H24" s="26">
        <f t="shared" si="1"/>
        <v>0</v>
      </c>
    </row>
    <row r="25" spans="1:8" ht="99" x14ac:dyDescent="0.25">
      <c r="A25" s="22" t="s">
        <v>92</v>
      </c>
      <c r="B25" s="22" t="s">
        <v>451</v>
      </c>
      <c r="C25" s="23" t="s">
        <v>29</v>
      </c>
      <c r="D25" s="22" t="s">
        <v>452</v>
      </c>
      <c r="E25" s="22" t="s">
        <v>17</v>
      </c>
      <c r="F25" s="24">
        <v>18</v>
      </c>
      <c r="G25" s="26"/>
      <c r="H25" s="26">
        <f t="shared" si="1"/>
        <v>0</v>
      </c>
    </row>
    <row r="26" spans="1:8" ht="99" x14ac:dyDescent="0.25">
      <c r="A26" s="22" t="s">
        <v>94</v>
      </c>
      <c r="B26" s="22" t="s">
        <v>453</v>
      </c>
      <c r="C26" s="23" t="s">
        <v>29</v>
      </c>
      <c r="D26" s="22" t="s">
        <v>454</v>
      </c>
      <c r="E26" s="22" t="s">
        <v>14</v>
      </c>
      <c r="F26" s="24">
        <v>54</v>
      </c>
      <c r="G26" s="26"/>
      <c r="H26" s="26">
        <f t="shared" si="1"/>
        <v>0</v>
      </c>
    </row>
    <row r="27" spans="1:8" ht="42.75" x14ac:dyDescent="0.25">
      <c r="A27" s="27"/>
      <c r="B27" s="27"/>
      <c r="C27" s="29"/>
      <c r="D27" s="27" t="s">
        <v>455</v>
      </c>
      <c r="E27" s="27"/>
      <c r="F27" s="28"/>
      <c r="G27" s="27"/>
      <c r="H27" s="27">
        <f>SUM(H19:H26)</f>
        <v>0</v>
      </c>
    </row>
    <row r="28" spans="1:8" ht="28.5" x14ac:dyDescent="0.25">
      <c r="A28" s="19" t="s">
        <v>33</v>
      </c>
      <c r="B28" s="19"/>
      <c r="C28" s="20" t="s">
        <v>29</v>
      </c>
      <c r="D28" s="19" t="s">
        <v>456</v>
      </c>
      <c r="E28" s="19"/>
      <c r="F28" s="21"/>
      <c r="G28" s="19"/>
      <c r="H28" s="19"/>
    </row>
    <row r="29" spans="1:8" ht="66" x14ac:dyDescent="0.25">
      <c r="A29" s="22" t="s">
        <v>96</v>
      </c>
      <c r="B29" s="22" t="s">
        <v>457</v>
      </c>
      <c r="C29" s="23" t="s">
        <v>29</v>
      </c>
      <c r="D29" s="22" t="s">
        <v>458</v>
      </c>
      <c r="E29" s="22" t="s">
        <v>15</v>
      </c>
      <c r="F29" s="24">
        <v>1</v>
      </c>
      <c r="G29" s="26"/>
      <c r="H29" s="26">
        <f>ROUND(F29*G29,2)</f>
        <v>0</v>
      </c>
    </row>
    <row r="30" spans="1:8" ht="99" x14ac:dyDescent="0.25">
      <c r="A30" s="22" t="s">
        <v>97</v>
      </c>
      <c r="B30" s="22" t="s">
        <v>459</v>
      </c>
      <c r="C30" s="23" t="s">
        <v>29</v>
      </c>
      <c r="D30" s="22" t="s">
        <v>460</v>
      </c>
      <c r="E30" s="22" t="s">
        <v>444</v>
      </c>
      <c r="F30" s="24">
        <v>1</v>
      </c>
      <c r="G30" s="26"/>
      <c r="H30" s="26">
        <f>ROUND(F30*G30,2)</f>
        <v>0</v>
      </c>
    </row>
    <row r="31" spans="1:8" ht="99" x14ac:dyDescent="0.25">
      <c r="A31" s="22" t="s">
        <v>98</v>
      </c>
      <c r="B31" s="22" t="s">
        <v>461</v>
      </c>
      <c r="C31" s="23" t="s">
        <v>29</v>
      </c>
      <c r="D31" s="22" t="s">
        <v>462</v>
      </c>
      <c r="E31" s="22" t="s">
        <v>15</v>
      </c>
      <c r="F31" s="24">
        <v>1</v>
      </c>
      <c r="G31" s="26"/>
      <c r="H31" s="26">
        <f>ROUND(F31*G31,2)</f>
        <v>0</v>
      </c>
    </row>
    <row r="32" spans="1:8" ht="28.5" x14ac:dyDescent="0.25">
      <c r="A32" s="27"/>
      <c r="B32" s="27"/>
      <c r="C32" s="29"/>
      <c r="D32" s="27" t="s">
        <v>463</v>
      </c>
      <c r="E32" s="27"/>
      <c r="F32" s="28"/>
      <c r="G32" s="27"/>
      <c r="H32" s="27">
        <f>SUM(H29:H31)</f>
        <v>0</v>
      </c>
    </row>
    <row r="33" spans="1:8" ht="28.5" x14ac:dyDescent="0.25">
      <c r="A33" s="19" t="s">
        <v>141</v>
      </c>
      <c r="B33" s="19"/>
      <c r="C33" s="20" t="s">
        <v>29</v>
      </c>
      <c r="D33" s="19" t="s">
        <v>464</v>
      </c>
      <c r="E33" s="19"/>
      <c r="F33" s="21"/>
      <c r="G33" s="19"/>
      <c r="H33" s="19"/>
    </row>
    <row r="34" spans="1:8" ht="49.5" x14ac:dyDescent="0.25">
      <c r="A34" s="22" t="s">
        <v>101</v>
      </c>
      <c r="B34" s="22" t="s">
        <v>465</v>
      </c>
      <c r="C34" s="23" t="s">
        <v>29</v>
      </c>
      <c r="D34" s="22" t="s">
        <v>466</v>
      </c>
      <c r="E34" s="22" t="s">
        <v>17</v>
      </c>
      <c r="F34" s="24">
        <v>1</v>
      </c>
      <c r="G34" s="26"/>
      <c r="H34" s="26">
        <f t="shared" ref="H34:H41" si="2">ROUND(F34*G34,2)</f>
        <v>0</v>
      </c>
    </row>
    <row r="35" spans="1:8" ht="49.5" x14ac:dyDescent="0.25">
      <c r="A35" s="22" t="s">
        <v>102</v>
      </c>
      <c r="B35" s="22" t="s">
        <v>467</v>
      </c>
      <c r="C35" s="23" t="s">
        <v>29</v>
      </c>
      <c r="D35" s="22" t="s">
        <v>468</v>
      </c>
      <c r="E35" s="22" t="s">
        <v>17</v>
      </c>
      <c r="F35" s="24">
        <v>9</v>
      </c>
      <c r="G35" s="26"/>
      <c r="H35" s="26">
        <f t="shared" si="2"/>
        <v>0</v>
      </c>
    </row>
    <row r="36" spans="1:8" ht="49.5" x14ac:dyDescent="0.25">
      <c r="A36" s="22" t="s">
        <v>108</v>
      </c>
      <c r="B36" s="22" t="s">
        <v>469</v>
      </c>
      <c r="C36" s="23" t="s">
        <v>29</v>
      </c>
      <c r="D36" s="22" t="s">
        <v>470</v>
      </c>
      <c r="E36" s="22" t="s">
        <v>471</v>
      </c>
      <c r="F36" s="24">
        <v>21</v>
      </c>
      <c r="G36" s="26"/>
      <c r="H36" s="26">
        <f t="shared" si="2"/>
        <v>0</v>
      </c>
    </row>
    <row r="37" spans="1:8" ht="66" x14ac:dyDescent="0.25">
      <c r="A37" s="22" t="s">
        <v>111</v>
      </c>
      <c r="B37" s="22" t="s">
        <v>472</v>
      </c>
      <c r="C37" s="23" t="s">
        <v>29</v>
      </c>
      <c r="D37" s="22" t="s">
        <v>473</v>
      </c>
      <c r="E37" s="22" t="s">
        <v>32</v>
      </c>
      <c r="F37" s="24">
        <v>1</v>
      </c>
      <c r="G37" s="26"/>
      <c r="H37" s="26">
        <f t="shared" si="2"/>
        <v>0</v>
      </c>
    </row>
    <row r="38" spans="1:8" ht="66" x14ac:dyDescent="0.25">
      <c r="A38" s="22" t="s">
        <v>116</v>
      </c>
      <c r="B38" s="22" t="s">
        <v>472</v>
      </c>
      <c r="C38" s="23" t="s">
        <v>29</v>
      </c>
      <c r="D38" s="22" t="s">
        <v>473</v>
      </c>
      <c r="E38" s="22" t="s">
        <v>32</v>
      </c>
      <c r="F38" s="24">
        <v>1</v>
      </c>
      <c r="G38" s="26"/>
      <c r="H38" s="26">
        <f t="shared" si="2"/>
        <v>0</v>
      </c>
    </row>
    <row r="39" spans="1:8" ht="66" x14ac:dyDescent="0.25">
      <c r="A39" s="22" t="s">
        <v>119</v>
      </c>
      <c r="B39" s="22" t="s">
        <v>474</v>
      </c>
      <c r="C39" s="23" t="s">
        <v>29</v>
      </c>
      <c r="D39" s="22" t="s">
        <v>475</v>
      </c>
      <c r="E39" s="22" t="s">
        <v>476</v>
      </c>
      <c r="F39" s="24">
        <v>1</v>
      </c>
      <c r="G39" s="26"/>
      <c r="H39" s="26">
        <f t="shared" si="2"/>
        <v>0</v>
      </c>
    </row>
    <row r="40" spans="1:8" ht="66" x14ac:dyDescent="0.25">
      <c r="A40" s="22" t="s">
        <v>128</v>
      </c>
      <c r="B40" s="22" t="s">
        <v>477</v>
      </c>
      <c r="C40" s="23" t="s">
        <v>29</v>
      </c>
      <c r="D40" s="22" t="s">
        <v>478</v>
      </c>
      <c r="E40" s="22" t="s">
        <v>476</v>
      </c>
      <c r="F40" s="24">
        <v>220</v>
      </c>
      <c r="G40" s="26"/>
      <c r="H40" s="26">
        <f t="shared" si="2"/>
        <v>0</v>
      </c>
    </row>
    <row r="41" spans="1:8" ht="33" x14ac:dyDescent="0.25">
      <c r="A41" s="22" t="s">
        <v>130</v>
      </c>
      <c r="B41" s="22" t="s">
        <v>479</v>
      </c>
      <c r="C41" s="23" t="s">
        <v>29</v>
      </c>
      <c r="D41" s="22" t="s">
        <v>480</v>
      </c>
      <c r="E41" s="22" t="s">
        <v>476</v>
      </c>
      <c r="F41" s="24">
        <v>1</v>
      </c>
      <c r="G41" s="26"/>
      <c r="H41" s="26">
        <f t="shared" si="2"/>
        <v>0</v>
      </c>
    </row>
    <row r="42" spans="1:8" ht="42.75" x14ac:dyDescent="0.25">
      <c r="A42" s="27"/>
      <c r="B42" s="27"/>
      <c r="C42" s="27"/>
      <c r="D42" s="27" t="s">
        <v>481</v>
      </c>
      <c r="E42" s="27"/>
      <c r="F42" s="28"/>
      <c r="G42" s="27"/>
      <c r="H42" s="27">
        <f>SUM(H34:H41)</f>
        <v>0</v>
      </c>
    </row>
    <row r="43" spans="1:8" ht="28.5" x14ac:dyDescent="0.25">
      <c r="A43" s="27"/>
      <c r="B43" s="27"/>
      <c r="C43" s="27"/>
      <c r="D43" s="27" t="s">
        <v>482</v>
      </c>
      <c r="E43" s="27"/>
      <c r="F43" s="28"/>
      <c r="G43" s="27"/>
      <c r="H43" s="27">
        <f>H17+H27+H32+H42</f>
        <v>0</v>
      </c>
    </row>
    <row r="44" spans="1:8" x14ac:dyDescent="0.25">
      <c r="A44" s="27"/>
      <c r="B44" s="27"/>
      <c r="C44" s="27"/>
      <c r="D44" s="27" t="s">
        <v>409</v>
      </c>
      <c r="E44" s="27"/>
      <c r="F44" s="28"/>
      <c r="G44" s="27"/>
      <c r="H44" s="27">
        <f>H43</f>
        <v>0</v>
      </c>
    </row>
    <row r="45" spans="1:8" x14ac:dyDescent="0.25">
      <c r="A45" s="27"/>
      <c r="B45" s="27"/>
      <c r="C45" s="27"/>
      <c r="D45" s="27" t="s">
        <v>410</v>
      </c>
      <c r="E45" s="27"/>
      <c r="F45" s="28"/>
      <c r="G45" s="27"/>
      <c r="H45" s="27">
        <f>ROUND(H44*0.23,2)</f>
        <v>0</v>
      </c>
    </row>
    <row r="46" spans="1:8" x14ac:dyDescent="0.25">
      <c r="A46" s="27"/>
      <c r="B46" s="27"/>
      <c r="C46" s="27"/>
      <c r="D46" s="27" t="s">
        <v>411</v>
      </c>
      <c r="E46" s="27"/>
      <c r="F46" s="28"/>
      <c r="G46" s="27"/>
      <c r="H46" s="27">
        <f>H44+H45</f>
        <v>0</v>
      </c>
    </row>
  </sheetData>
  <mergeCells count="1">
    <mergeCell ref="A1:H1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9F2F-3663-4932-BDF3-A66A71E25061}">
  <sheetPr>
    <pageSetUpPr fitToPage="1"/>
  </sheetPr>
  <dimension ref="A1:H135"/>
  <sheetViews>
    <sheetView tabSelected="1" topLeftCell="A124" workbookViewId="0">
      <selection activeCell="L9" sqref="L9"/>
    </sheetView>
  </sheetViews>
  <sheetFormatPr defaultRowHeight="15" x14ac:dyDescent="0.25"/>
  <cols>
    <col min="1" max="3" width="12.28515625" customWidth="1"/>
    <col min="4" max="4" width="31.85546875" customWidth="1"/>
    <col min="5" max="7" width="12.28515625" customWidth="1"/>
    <col min="8" max="8" width="19.7109375" customWidth="1"/>
  </cols>
  <sheetData>
    <row r="1" spans="1:8" ht="38.25" customHeight="1" x14ac:dyDescent="0.25">
      <c r="A1" s="53" t="s">
        <v>505</v>
      </c>
      <c r="B1" s="53"/>
      <c r="C1" s="53"/>
      <c r="D1" s="53"/>
      <c r="E1" s="53"/>
      <c r="F1" s="53"/>
      <c r="G1" s="53"/>
      <c r="H1" s="53"/>
    </row>
    <row r="2" spans="1:8" ht="28.5" x14ac:dyDescent="0.25">
      <c r="A2" s="17" t="s">
        <v>8</v>
      </c>
      <c r="B2" s="17" t="s">
        <v>9</v>
      </c>
      <c r="C2" s="17" t="s">
        <v>38</v>
      </c>
      <c r="D2" s="17" t="s">
        <v>39</v>
      </c>
      <c r="E2" s="17" t="s">
        <v>40</v>
      </c>
      <c r="F2" s="18" t="s">
        <v>41</v>
      </c>
      <c r="G2" s="17" t="s">
        <v>20</v>
      </c>
      <c r="H2" s="17" t="s">
        <v>21</v>
      </c>
    </row>
    <row r="3" spans="1:8" x14ac:dyDescent="0.25">
      <c r="A3" s="17" t="s">
        <v>24</v>
      </c>
      <c r="B3" s="17" t="s">
        <v>25</v>
      </c>
      <c r="C3" s="17" t="s">
        <v>42</v>
      </c>
      <c r="D3" s="17" t="s">
        <v>43</v>
      </c>
      <c r="E3" s="17" t="s">
        <v>44</v>
      </c>
      <c r="F3" s="18" t="s">
        <v>45</v>
      </c>
      <c r="G3" s="17" t="s">
        <v>46</v>
      </c>
      <c r="H3" s="17" t="s">
        <v>47</v>
      </c>
    </row>
    <row r="4" spans="1:8" ht="28.5" x14ac:dyDescent="0.25">
      <c r="A4" s="19" t="s">
        <v>24</v>
      </c>
      <c r="B4" s="19"/>
      <c r="C4" s="20" t="s">
        <v>48</v>
      </c>
      <c r="D4" s="19" t="s">
        <v>49</v>
      </c>
      <c r="E4" s="19"/>
      <c r="F4" s="21"/>
      <c r="G4" s="19"/>
      <c r="H4" s="19"/>
    </row>
    <row r="5" spans="1:8" ht="42.75" x14ac:dyDescent="0.25">
      <c r="A5" s="19" t="s">
        <v>10</v>
      </c>
      <c r="B5" s="19"/>
      <c r="C5" s="19"/>
      <c r="D5" s="19" t="s">
        <v>50</v>
      </c>
      <c r="E5" s="19"/>
      <c r="F5" s="21"/>
      <c r="G5" s="19"/>
      <c r="H5" s="19"/>
    </row>
    <row r="6" spans="1:8" ht="33" x14ac:dyDescent="0.25">
      <c r="A6" s="22" t="s">
        <v>24</v>
      </c>
      <c r="B6" s="22" t="s">
        <v>51</v>
      </c>
      <c r="C6" s="23" t="s">
        <v>52</v>
      </c>
      <c r="D6" s="22" t="s">
        <v>53</v>
      </c>
      <c r="E6" s="22" t="s">
        <v>11</v>
      </c>
      <c r="F6" s="24">
        <v>2</v>
      </c>
      <c r="G6" s="25"/>
      <c r="H6" s="26">
        <f t="shared" ref="H6:H26" si="0">ROUND(F6*G6,2)</f>
        <v>0</v>
      </c>
    </row>
    <row r="7" spans="1:8" ht="49.5" x14ac:dyDescent="0.25">
      <c r="A7" s="22" t="s">
        <v>25</v>
      </c>
      <c r="B7" s="22" t="s">
        <v>54</v>
      </c>
      <c r="C7" s="23" t="s">
        <v>55</v>
      </c>
      <c r="D7" s="22" t="s">
        <v>56</v>
      </c>
      <c r="E7" s="22" t="s">
        <v>13</v>
      </c>
      <c r="F7" s="24">
        <v>16055</v>
      </c>
      <c r="G7" s="25"/>
      <c r="H7" s="26">
        <f t="shared" si="0"/>
        <v>0</v>
      </c>
    </row>
    <row r="8" spans="1:8" ht="99" x14ac:dyDescent="0.25">
      <c r="A8" s="22" t="s">
        <v>42</v>
      </c>
      <c r="B8" s="22" t="s">
        <v>57</v>
      </c>
      <c r="C8" s="23" t="s">
        <v>55</v>
      </c>
      <c r="D8" s="22" t="s">
        <v>484</v>
      </c>
      <c r="E8" s="22" t="s">
        <v>13</v>
      </c>
      <c r="F8" s="24">
        <v>16055</v>
      </c>
      <c r="G8" s="25"/>
      <c r="H8" s="26">
        <f t="shared" si="0"/>
        <v>0</v>
      </c>
    </row>
    <row r="9" spans="1:8" ht="181.5" x14ac:dyDescent="0.25">
      <c r="A9" s="22" t="s">
        <v>43</v>
      </c>
      <c r="B9" s="22" t="s">
        <v>59</v>
      </c>
      <c r="C9" s="23" t="s">
        <v>55</v>
      </c>
      <c r="D9" s="22" t="s">
        <v>60</v>
      </c>
      <c r="E9" s="22" t="s">
        <v>15</v>
      </c>
      <c r="F9" s="24">
        <v>4817</v>
      </c>
      <c r="G9" s="25"/>
      <c r="H9" s="26">
        <f t="shared" si="0"/>
        <v>0</v>
      </c>
    </row>
    <row r="10" spans="1:8" ht="148.5" x14ac:dyDescent="0.25">
      <c r="A10" s="22" t="s">
        <v>44</v>
      </c>
      <c r="B10" s="22" t="s">
        <v>61</v>
      </c>
      <c r="C10" s="23" t="s">
        <v>55</v>
      </c>
      <c r="D10" s="22" t="s">
        <v>62</v>
      </c>
      <c r="E10" s="22" t="s">
        <v>15</v>
      </c>
      <c r="F10" s="24">
        <v>4817</v>
      </c>
      <c r="G10" s="25"/>
      <c r="H10" s="26">
        <f t="shared" si="0"/>
        <v>0</v>
      </c>
    </row>
    <row r="11" spans="1:8" ht="66" x14ac:dyDescent="0.25">
      <c r="A11" s="22" t="s">
        <v>45</v>
      </c>
      <c r="B11" s="22" t="s">
        <v>63</v>
      </c>
      <c r="C11" s="23" t="s">
        <v>64</v>
      </c>
      <c r="D11" s="22" t="s">
        <v>65</v>
      </c>
      <c r="E11" s="22" t="s">
        <v>13</v>
      </c>
      <c r="F11" s="24">
        <v>4492</v>
      </c>
      <c r="G11" s="25"/>
      <c r="H11" s="26">
        <f t="shared" si="0"/>
        <v>0</v>
      </c>
    </row>
    <row r="12" spans="1:8" ht="82.5" x14ac:dyDescent="0.25">
      <c r="A12" s="22" t="s">
        <v>46</v>
      </c>
      <c r="B12" s="22" t="s">
        <v>66</v>
      </c>
      <c r="C12" s="23" t="s">
        <v>64</v>
      </c>
      <c r="D12" s="22" t="s">
        <v>67</v>
      </c>
      <c r="E12" s="22" t="s">
        <v>13</v>
      </c>
      <c r="F12" s="24">
        <v>4492</v>
      </c>
      <c r="G12" s="25"/>
      <c r="H12" s="26">
        <f t="shared" si="0"/>
        <v>0</v>
      </c>
    </row>
    <row r="13" spans="1:8" ht="99" x14ac:dyDescent="0.25">
      <c r="A13" s="22" t="s">
        <v>47</v>
      </c>
      <c r="B13" s="22" t="s">
        <v>68</v>
      </c>
      <c r="C13" s="23" t="s">
        <v>64</v>
      </c>
      <c r="D13" s="22" t="s">
        <v>69</v>
      </c>
      <c r="E13" s="22" t="s">
        <v>15</v>
      </c>
      <c r="F13" s="24">
        <v>898.4</v>
      </c>
      <c r="G13" s="25"/>
      <c r="H13" s="26">
        <f t="shared" si="0"/>
        <v>0</v>
      </c>
    </row>
    <row r="14" spans="1:8" ht="165" x14ac:dyDescent="0.25">
      <c r="A14" s="22" t="s">
        <v>70</v>
      </c>
      <c r="B14" s="22" t="s">
        <v>71</v>
      </c>
      <c r="C14" s="23" t="s">
        <v>64</v>
      </c>
      <c r="D14" s="22" t="s">
        <v>72</v>
      </c>
      <c r="E14" s="22" t="s">
        <v>15</v>
      </c>
      <c r="F14" s="24">
        <v>898.4</v>
      </c>
      <c r="G14" s="25"/>
      <c r="H14" s="26">
        <f t="shared" si="0"/>
        <v>0</v>
      </c>
    </row>
    <row r="15" spans="1:8" ht="33" x14ac:dyDescent="0.25">
      <c r="A15" s="22" t="s">
        <v>73</v>
      </c>
      <c r="B15" s="22" t="s">
        <v>79</v>
      </c>
      <c r="C15" s="23" t="s">
        <v>64</v>
      </c>
      <c r="D15" s="22" t="s">
        <v>80</v>
      </c>
      <c r="E15" s="22" t="s">
        <v>12</v>
      </c>
      <c r="F15" s="24">
        <v>13</v>
      </c>
      <c r="G15" s="25"/>
      <c r="H15" s="26">
        <f t="shared" si="0"/>
        <v>0</v>
      </c>
    </row>
    <row r="16" spans="1:8" ht="82.5" x14ac:dyDescent="0.25">
      <c r="A16" s="22" t="s">
        <v>76</v>
      </c>
      <c r="B16" s="22" t="s">
        <v>82</v>
      </c>
      <c r="C16" s="23" t="s">
        <v>64</v>
      </c>
      <c r="D16" s="22" t="s">
        <v>83</v>
      </c>
      <c r="E16" s="22" t="s">
        <v>84</v>
      </c>
      <c r="F16" s="24">
        <v>0.26</v>
      </c>
      <c r="G16" s="25"/>
      <c r="H16" s="26">
        <f t="shared" si="0"/>
        <v>0</v>
      </c>
    </row>
    <row r="17" spans="1:8" ht="132" x14ac:dyDescent="0.25">
      <c r="A17" s="22" t="s">
        <v>77</v>
      </c>
      <c r="B17" s="22" t="s">
        <v>86</v>
      </c>
      <c r="C17" s="23" t="s">
        <v>64</v>
      </c>
      <c r="D17" s="22" t="s">
        <v>87</v>
      </c>
      <c r="E17" s="22" t="s">
        <v>84</v>
      </c>
      <c r="F17" s="24">
        <v>0.26</v>
      </c>
      <c r="G17" s="25"/>
      <c r="H17" s="26">
        <f t="shared" si="0"/>
        <v>0</v>
      </c>
    </row>
    <row r="18" spans="1:8" ht="49.5" x14ac:dyDescent="0.25">
      <c r="A18" s="22" t="s">
        <v>78</v>
      </c>
      <c r="B18" s="22" t="s">
        <v>89</v>
      </c>
      <c r="C18" s="23" t="s">
        <v>64</v>
      </c>
      <c r="D18" s="22" t="s">
        <v>90</v>
      </c>
      <c r="E18" s="22" t="s">
        <v>12</v>
      </c>
      <c r="F18" s="24">
        <v>19</v>
      </c>
      <c r="G18" s="25"/>
      <c r="H18" s="26">
        <f t="shared" si="0"/>
        <v>0</v>
      </c>
    </row>
    <row r="19" spans="1:8" ht="82.5" x14ac:dyDescent="0.25">
      <c r="A19" s="22" t="s">
        <v>81</v>
      </c>
      <c r="B19" s="22" t="s">
        <v>82</v>
      </c>
      <c r="C19" s="23" t="s">
        <v>64</v>
      </c>
      <c r="D19" s="22" t="s">
        <v>83</v>
      </c>
      <c r="E19" s="22" t="s">
        <v>84</v>
      </c>
      <c r="F19" s="24">
        <v>0.19</v>
      </c>
      <c r="G19" s="25"/>
      <c r="H19" s="26">
        <f t="shared" si="0"/>
        <v>0</v>
      </c>
    </row>
    <row r="20" spans="1:8" ht="132" x14ac:dyDescent="0.25">
      <c r="A20" s="22" t="s">
        <v>85</v>
      </c>
      <c r="B20" s="22" t="s">
        <v>86</v>
      </c>
      <c r="C20" s="23" t="s">
        <v>64</v>
      </c>
      <c r="D20" s="22" t="s">
        <v>93</v>
      </c>
      <c r="E20" s="22" t="s">
        <v>84</v>
      </c>
      <c r="F20" s="24">
        <v>0.19</v>
      </c>
      <c r="G20" s="25"/>
      <c r="H20" s="26">
        <f t="shared" si="0"/>
        <v>0</v>
      </c>
    </row>
    <row r="21" spans="1:8" ht="49.5" x14ac:dyDescent="0.25">
      <c r="A21" s="22" t="s">
        <v>88</v>
      </c>
      <c r="B21" s="22" t="s">
        <v>89</v>
      </c>
      <c r="C21" s="23" t="s">
        <v>64</v>
      </c>
      <c r="D21" s="22" t="s">
        <v>95</v>
      </c>
      <c r="E21" s="22" t="s">
        <v>12</v>
      </c>
      <c r="F21" s="24">
        <v>38</v>
      </c>
      <c r="G21" s="25"/>
      <c r="H21" s="26">
        <f t="shared" si="0"/>
        <v>0</v>
      </c>
    </row>
    <row r="22" spans="1:8" ht="82.5" x14ac:dyDescent="0.25">
      <c r="A22" s="22" t="s">
        <v>91</v>
      </c>
      <c r="B22" s="22" t="s">
        <v>82</v>
      </c>
      <c r="C22" s="23" t="s">
        <v>64</v>
      </c>
      <c r="D22" s="22" t="s">
        <v>83</v>
      </c>
      <c r="E22" s="22" t="s">
        <v>84</v>
      </c>
      <c r="F22" s="24">
        <v>0.19</v>
      </c>
      <c r="G22" s="25"/>
      <c r="H22" s="26">
        <f t="shared" si="0"/>
        <v>0</v>
      </c>
    </row>
    <row r="23" spans="1:8" ht="132" x14ac:dyDescent="0.25">
      <c r="A23" s="22" t="s">
        <v>92</v>
      </c>
      <c r="B23" s="22" t="s">
        <v>86</v>
      </c>
      <c r="C23" s="23" t="s">
        <v>64</v>
      </c>
      <c r="D23" s="22" t="s">
        <v>93</v>
      </c>
      <c r="E23" s="22" t="s">
        <v>84</v>
      </c>
      <c r="F23" s="24">
        <v>0.19</v>
      </c>
      <c r="G23" s="25"/>
      <c r="H23" s="26">
        <f t="shared" si="0"/>
        <v>0</v>
      </c>
    </row>
    <row r="24" spans="1:8" ht="33" x14ac:dyDescent="0.25">
      <c r="A24" s="22" t="s">
        <v>94</v>
      </c>
      <c r="B24" s="22" t="s">
        <v>485</v>
      </c>
      <c r="C24" s="23" t="s">
        <v>64</v>
      </c>
      <c r="D24" s="22" t="s">
        <v>486</v>
      </c>
      <c r="E24" s="22" t="s">
        <v>14</v>
      </c>
      <c r="F24" s="24">
        <v>58</v>
      </c>
      <c r="G24" s="25"/>
      <c r="H24" s="26">
        <f t="shared" si="0"/>
        <v>0</v>
      </c>
    </row>
    <row r="25" spans="1:8" ht="82.5" x14ac:dyDescent="0.25">
      <c r="A25" s="22" t="s">
        <v>96</v>
      </c>
      <c r="B25" s="22" t="s">
        <v>82</v>
      </c>
      <c r="C25" s="23" t="s">
        <v>64</v>
      </c>
      <c r="D25" s="22" t="s">
        <v>83</v>
      </c>
      <c r="E25" s="22" t="s">
        <v>84</v>
      </c>
      <c r="F25" s="24">
        <v>1.45</v>
      </c>
      <c r="G25" s="25"/>
      <c r="H25" s="26">
        <f t="shared" si="0"/>
        <v>0</v>
      </c>
    </row>
    <row r="26" spans="1:8" ht="132" x14ac:dyDescent="0.25">
      <c r="A26" s="22" t="s">
        <v>97</v>
      </c>
      <c r="B26" s="22" t="s">
        <v>86</v>
      </c>
      <c r="C26" s="23" t="s">
        <v>64</v>
      </c>
      <c r="D26" s="22" t="s">
        <v>93</v>
      </c>
      <c r="E26" s="22" t="s">
        <v>84</v>
      </c>
      <c r="F26" s="24">
        <v>1.45</v>
      </c>
      <c r="G26" s="25"/>
      <c r="H26" s="26">
        <f t="shared" si="0"/>
        <v>0</v>
      </c>
    </row>
    <row r="27" spans="1:8" ht="42.75" x14ac:dyDescent="0.25">
      <c r="A27" s="27"/>
      <c r="B27" s="27"/>
      <c r="C27" s="27"/>
      <c r="D27" s="27" t="s">
        <v>103</v>
      </c>
      <c r="E27" s="27"/>
      <c r="F27" s="28"/>
      <c r="G27" s="27"/>
      <c r="H27" s="27">
        <f>SUM(H6:H26)</f>
        <v>0</v>
      </c>
    </row>
    <row r="28" spans="1:8" ht="28.5" x14ac:dyDescent="0.25">
      <c r="A28" s="19" t="s">
        <v>16</v>
      </c>
      <c r="B28" s="19"/>
      <c r="C28" s="20" t="s">
        <v>104</v>
      </c>
      <c r="D28" s="19" t="s">
        <v>105</v>
      </c>
      <c r="E28" s="19"/>
      <c r="F28" s="21"/>
      <c r="G28" s="19"/>
      <c r="H28" s="19"/>
    </row>
    <row r="29" spans="1:8" ht="28.5" x14ac:dyDescent="0.25">
      <c r="A29" s="19" t="s">
        <v>30</v>
      </c>
      <c r="B29" s="19"/>
      <c r="C29" s="20" t="s">
        <v>106</v>
      </c>
      <c r="D29" s="19" t="s">
        <v>107</v>
      </c>
      <c r="E29" s="19"/>
      <c r="F29" s="21"/>
      <c r="G29" s="19"/>
      <c r="H29" s="19"/>
    </row>
    <row r="30" spans="1:8" ht="132" x14ac:dyDescent="0.25">
      <c r="A30" s="22" t="s">
        <v>98</v>
      </c>
      <c r="B30" s="22" t="s">
        <v>109</v>
      </c>
      <c r="C30" s="23" t="s">
        <v>106</v>
      </c>
      <c r="D30" s="22" t="s">
        <v>110</v>
      </c>
      <c r="E30" s="22" t="s">
        <v>15</v>
      </c>
      <c r="F30" s="24">
        <v>950</v>
      </c>
      <c r="G30" s="25"/>
      <c r="H30" s="26">
        <f>ROUND(F30*G30,2)</f>
        <v>0</v>
      </c>
    </row>
    <row r="31" spans="1:8" ht="148.5" x14ac:dyDescent="0.25">
      <c r="A31" s="22" t="s">
        <v>101</v>
      </c>
      <c r="B31" s="22" t="s">
        <v>61</v>
      </c>
      <c r="C31" s="23" t="s">
        <v>106</v>
      </c>
      <c r="D31" s="22" t="s">
        <v>112</v>
      </c>
      <c r="E31" s="22" t="s">
        <v>15</v>
      </c>
      <c r="F31" s="24">
        <v>950</v>
      </c>
      <c r="G31" s="25"/>
      <c r="H31" s="26">
        <f>ROUND(F31*G31,2)</f>
        <v>0</v>
      </c>
    </row>
    <row r="32" spans="1:8" ht="42.75" x14ac:dyDescent="0.25">
      <c r="A32" s="27"/>
      <c r="B32" s="27"/>
      <c r="C32" s="27"/>
      <c r="D32" s="27" t="s">
        <v>113</v>
      </c>
      <c r="E32" s="27"/>
      <c r="F32" s="28"/>
      <c r="G32" s="27"/>
      <c r="H32" s="27">
        <f>SUM(H30:H31)</f>
        <v>0</v>
      </c>
    </row>
    <row r="33" spans="1:8" x14ac:dyDescent="0.25">
      <c r="A33" s="19" t="s">
        <v>31</v>
      </c>
      <c r="B33" s="19"/>
      <c r="C33" s="20" t="s">
        <v>114</v>
      </c>
      <c r="D33" s="19" t="s">
        <v>115</v>
      </c>
      <c r="E33" s="19"/>
      <c r="F33" s="21"/>
      <c r="G33" s="19"/>
      <c r="H33" s="19"/>
    </row>
    <row r="34" spans="1:8" ht="132" x14ac:dyDescent="0.25">
      <c r="A34" s="22" t="s">
        <v>102</v>
      </c>
      <c r="B34" s="22" t="s">
        <v>117</v>
      </c>
      <c r="C34" s="23" t="s">
        <v>114</v>
      </c>
      <c r="D34" s="22" t="s">
        <v>118</v>
      </c>
      <c r="E34" s="22" t="s">
        <v>15</v>
      </c>
      <c r="F34" s="24">
        <v>5435</v>
      </c>
      <c r="G34" s="25"/>
      <c r="H34" s="26">
        <f>ROUND(F34*G34,2)</f>
        <v>0</v>
      </c>
    </row>
    <row r="35" spans="1:8" ht="82.5" x14ac:dyDescent="0.25">
      <c r="A35" s="22" t="s">
        <v>108</v>
      </c>
      <c r="B35" s="22" t="s">
        <v>120</v>
      </c>
      <c r="C35" s="23" t="s">
        <v>114</v>
      </c>
      <c r="D35" s="22" t="s">
        <v>121</v>
      </c>
      <c r="E35" s="22" t="s">
        <v>15</v>
      </c>
      <c r="F35" s="24">
        <v>5435</v>
      </c>
      <c r="G35" s="25"/>
      <c r="H35" s="26">
        <f>ROUND(F35*G35,2)</f>
        <v>0</v>
      </c>
    </row>
    <row r="36" spans="1:8" ht="28.5" x14ac:dyDescent="0.25">
      <c r="A36" s="27"/>
      <c r="B36" s="27"/>
      <c r="C36" s="27"/>
      <c r="D36" s="27" t="s">
        <v>122</v>
      </c>
      <c r="E36" s="27"/>
      <c r="F36" s="28"/>
      <c r="G36" s="27"/>
      <c r="H36" s="27">
        <f>SUM(H34:H35)</f>
        <v>0</v>
      </c>
    </row>
    <row r="37" spans="1:8" x14ac:dyDescent="0.25">
      <c r="A37" s="27"/>
      <c r="B37" s="27"/>
      <c r="C37" s="27"/>
      <c r="D37" s="27" t="s">
        <v>123</v>
      </c>
      <c r="E37" s="27"/>
      <c r="F37" s="28"/>
      <c r="G37" s="27"/>
      <c r="H37" s="27">
        <f>H32+H36</f>
        <v>0</v>
      </c>
    </row>
    <row r="38" spans="1:8" x14ac:dyDescent="0.25">
      <c r="A38" s="19" t="s">
        <v>33</v>
      </c>
      <c r="B38" s="19"/>
      <c r="C38" s="20" t="s">
        <v>124</v>
      </c>
      <c r="D38" s="19" t="s">
        <v>125</v>
      </c>
      <c r="E38" s="19"/>
      <c r="F38" s="21"/>
      <c r="G38" s="19"/>
      <c r="H38" s="19"/>
    </row>
    <row r="39" spans="1:8" ht="28.5" x14ac:dyDescent="0.25">
      <c r="A39" s="19" t="s">
        <v>34</v>
      </c>
      <c r="B39" s="19"/>
      <c r="C39" s="20" t="s">
        <v>126</v>
      </c>
      <c r="D39" s="19" t="s">
        <v>127</v>
      </c>
      <c r="E39" s="19"/>
      <c r="F39" s="21"/>
      <c r="G39" s="19"/>
      <c r="H39" s="19"/>
    </row>
    <row r="40" spans="1:8" ht="49.5" x14ac:dyDescent="0.25">
      <c r="A40" s="22" t="s">
        <v>111</v>
      </c>
      <c r="B40" s="22" t="s">
        <v>23</v>
      </c>
      <c r="C40" s="23" t="s">
        <v>126</v>
      </c>
      <c r="D40" s="22" t="s">
        <v>134</v>
      </c>
      <c r="E40" s="22" t="s">
        <v>14</v>
      </c>
      <c r="F40" s="24">
        <v>16</v>
      </c>
      <c r="G40" s="25"/>
      <c r="H40" s="26">
        <f>ROUND(F40*G40,2)</f>
        <v>0</v>
      </c>
    </row>
    <row r="41" spans="1:8" ht="66" x14ac:dyDescent="0.25">
      <c r="A41" s="22" t="s">
        <v>116</v>
      </c>
      <c r="B41" s="22" t="s">
        <v>131</v>
      </c>
      <c r="C41" s="23" t="s">
        <v>126</v>
      </c>
      <c r="D41" s="22" t="s">
        <v>132</v>
      </c>
      <c r="E41" s="22" t="s">
        <v>15</v>
      </c>
      <c r="F41" s="24">
        <v>14</v>
      </c>
      <c r="G41" s="25"/>
      <c r="H41" s="26">
        <f>ROUND(F41*G41,2)</f>
        <v>0</v>
      </c>
    </row>
    <row r="42" spans="1:8" ht="28.5" x14ac:dyDescent="0.25">
      <c r="A42" s="27"/>
      <c r="B42" s="27"/>
      <c r="C42" s="27"/>
      <c r="D42" s="27" t="s">
        <v>139</v>
      </c>
      <c r="E42" s="27"/>
      <c r="F42" s="28"/>
      <c r="G42" s="27"/>
      <c r="H42" s="27">
        <f>SUM(H40:H41)</f>
        <v>0</v>
      </c>
    </row>
    <row r="43" spans="1:8" x14ac:dyDescent="0.25">
      <c r="A43" s="27"/>
      <c r="B43" s="27"/>
      <c r="C43" s="27"/>
      <c r="D43" s="27" t="s">
        <v>140</v>
      </c>
      <c r="E43" s="27"/>
      <c r="F43" s="28"/>
      <c r="G43" s="27"/>
      <c r="H43" s="27">
        <f>H42</f>
        <v>0</v>
      </c>
    </row>
    <row r="44" spans="1:8" x14ac:dyDescent="0.25">
      <c r="A44" s="19" t="s">
        <v>141</v>
      </c>
      <c r="B44" s="19"/>
      <c r="C44" s="20" t="s">
        <v>142</v>
      </c>
      <c r="D44" s="19" t="s">
        <v>143</v>
      </c>
      <c r="E44" s="19"/>
      <c r="F44" s="21"/>
      <c r="G44" s="19"/>
      <c r="H44" s="19"/>
    </row>
    <row r="45" spans="1:8" ht="42.75" x14ac:dyDescent="0.25">
      <c r="A45" s="19" t="s">
        <v>144</v>
      </c>
      <c r="B45" s="19"/>
      <c r="C45" s="20" t="s">
        <v>145</v>
      </c>
      <c r="D45" s="19" t="s">
        <v>146</v>
      </c>
      <c r="E45" s="19"/>
      <c r="F45" s="21"/>
      <c r="G45" s="19"/>
      <c r="H45" s="19"/>
    </row>
    <row r="46" spans="1:8" ht="49.5" x14ac:dyDescent="0.25">
      <c r="A46" s="22" t="s">
        <v>119</v>
      </c>
      <c r="B46" s="22" t="s">
        <v>148</v>
      </c>
      <c r="C46" s="23" t="s">
        <v>145</v>
      </c>
      <c r="D46" s="22" t="s">
        <v>149</v>
      </c>
      <c r="E46" s="22" t="s">
        <v>13</v>
      </c>
      <c r="F46" s="24">
        <v>8600</v>
      </c>
      <c r="G46" s="25"/>
      <c r="H46" s="26">
        <f>ROUND(F46*G46,2)</f>
        <v>0</v>
      </c>
    </row>
    <row r="47" spans="1:8" ht="42.75" x14ac:dyDescent="0.25">
      <c r="A47" s="27"/>
      <c r="B47" s="27"/>
      <c r="C47" s="27"/>
      <c r="D47" s="27" t="s">
        <v>150</v>
      </c>
      <c r="E47" s="27"/>
      <c r="F47" s="28"/>
      <c r="G47" s="27"/>
      <c r="H47" s="27">
        <f>H46</f>
        <v>0</v>
      </c>
    </row>
    <row r="48" spans="1:8" x14ac:dyDescent="0.25">
      <c r="A48" s="19" t="s">
        <v>151</v>
      </c>
      <c r="B48" s="19"/>
      <c r="C48" s="20" t="s">
        <v>152</v>
      </c>
      <c r="D48" s="19" t="s">
        <v>153</v>
      </c>
      <c r="E48" s="19"/>
      <c r="F48" s="21"/>
      <c r="G48" s="19"/>
      <c r="H48" s="19"/>
    </row>
    <row r="49" spans="1:8" ht="66" x14ac:dyDescent="0.25">
      <c r="A49" s="22" t="s">
        <v>128</v>
      </c>
      <c r="B49" s="22" t="s">
        <v>155</v>
      </c>
      <c r="C49" s="23" t="s">
        <v>152</v>
      </c>
      <c r="D49" s="22" t="s">
        <v>156</v>
      </c>
      <c r="E49" s="22" t="s">
        <v>13</v>
      </c>
      <c r="F49" s="24">
        <v>920</v>
      </c>
      <c r="G49" s="25"/>
      <c r="H49" s="26">
        <f>ROUND(F49*G49,2)</f>
        <v>0</v>
      </c>
    </row>
    <row r="50" spans="1:8" ht="28.5" x14ac:dyDescent="0.25">
      <c r="A50" s="27"/>
      <c r="B50" s="27"/>
      <c r="C50" s="27"/>
      <c r="D50" s="27" t="s">
        <v>157</v>
      </c>
      <c r="E50" s="27"/>
      <c r="F50" s="28"/>
      <c r="G50" s="27"/>
      <c r="H50" s="27">
        <f>H49</f>
        <v>0</v>
      </c>
    </row>
    <row r="51" spans="1:8" ht="28.5" x14ac:dyDescent="0.25">
      <c r="A51" s="19" t="s">
        <v>158</v>
      </c>
      <c r="B51" s="19"/>
      <c r="C51" s="20" t="s">
        <v>159</v>
      </c>
      <c r="D51" s="19" t="s">
        <v>160</v>
      </c>
      <c r="E51" s="19"/>
      <c r="F51" s="21"/>
      <c r="G51" s="19"/>
      <c r="H51" s="19"/>
    </row>
    <row r="52" spans="1:8" ht="66" x14ac:dyDescent="0.25">
      <c r="A52" s="22" t="s">
        <v>130</v>
      </c>
      <c r="B52" s="22" t="s">
        <v>162</v>
      </c>
      <c r="C52" s="23" t="s">
        <v>159</v>
      </c>
      <c r="D52" s="22" t="s">
        <v>163</v>
      </c>
      <c r="E52" s="22" t="s">
        <v>13</v>
      </c>
      <c r="F52" s="24">
        <v>1420</v>
      </c>
      <c r="G52" s="25"/>
      <c r="H52" s="26">
        <f>ROUND(F52*G52,2)</f>
        <v>0</v>
      </c>
    </row>
    <row r="53" spans="1:8" ht="66" x14ac:dyDescent="0.25">
      <c r="A53" s="22" t="s">
        <v>133</v>
      </c>
      <c r="B53" s="22" t="s">
        <v>165</v>
      </c>
      <c r="C53" s="23" t="s">
        <v>159</v>
      </c>
      <c r="D53" s="22" t="s">
        <v>166</v>
      </c>
      <c r="E53" s="22" t="s">
        <v>13</v>
      </c>
      <c r="F53" s="24">
        <v>1420</v>
      </c>
      <c r="G53" s="25"/>
      <c r="H53" s="26">
        <f>ROUND(F53*G53,2)</f>
        <v>0</v>
      </c>
    </row>
    <row r="54" spans="1:8" ht="28.5" x14ac:dyDescent="0.25">
      <c r="A54" s="27"/>
      <c r="B54" s="27"/>
      <c r="C54" s="27"/>
      <c r="D54" s="27" t="s">
        <v>167</v>
      </c>
      <c r="E54" s="27"/>
      <c r="F54" s="28"/>
      <c r="G54" s="27"/>
      <c r="H54" s="27">
        <f>SUM(H52:H53)</f>
        <v>0</v>
      </c>
    </row>
    <row r="55" spans="1:8" ht="42.75" x14ac:dyDescent="0.25">
      <c r="A55" s="19" t="s">
        <v>168</v>
      </c>
      <c r="B55" s="19"/>
      <c r="C55" s="20" t="s">
        <v>159</v>
      </c>
      <c r="D55" s="19" t="s">
        <v>169</v>
      </c>
      <c r="E55" s="19"/>
      <c r="F55" s="21"/>
      <c r="G55" s="19"/>
      <c r="H55" s="19"/>
    </row>
    <row r="56" spans="1:8" ht="99" x14ac:dyDescent="0.25">
      <c r="A56" s="22" t="s">
        <v>135</v>
      </c>
      <c r="B56" s="22" t="s">
        <v>171</v>
      </c>
      <c r="C56" s="23" t="s">
        <v>159</v>
      </c>
      <c r="D56" s="22" t="s">
        <v>172</v>
      </c>
      <c r="E56" s="22" t="s">
        <v>13</v>
      </c>
      <c r="F56" s="24">
        <v>5210</v>
      </c>
      <c r="G56" s="25"/>
      <c r="H56" s="26">
        <f>ROUND(F56*G56,2)</f>
        <v>0</v>
      </c>
    </row>
    <row r="57" spans="1:8" ht="99" x14ac:dyDescent="0.25">
      <c r="A57" s="22" t="s">
        <v>136</v>
      </c>
      <c r="B57" s="22" t="s">
        <v>174</v>
      </c>
      <c r="C57" s="23" t="s">
        <v>159</v>
      </c>
      <c r="D57" s="22" t="s">
        <v>175</v>
      </c>
      <c r="E57" s="22" t="s">
        <v>13</v>
      </c>
      <c r="F57" s="24">
        <v>37100</v>
      </c>
      <c r="G57" s="25"/>
      <c r="H57" s="26">
        <f>ROUND(F57*G57,2)</f>
        <v>0</v>
      </c>
    </row>
    <row r="58" spans="1:8" ht="42.75" x14ac:dyDescent="0.25">
      <c r="A58" s="27"/>
      <c r="B58" s="27"/>
      <c r="C58" s="27"/>
      <c r="D58" s="27" t="s">
        <v>176</v>
      </c>
      <c r="E58" s="27"/>
      <c r="F58" s="28"/>
      <c r="G58" s="27"/>
      <c r="H58" s="27">
        <f>SUM(H56:H57)</f>
        <v>0</v>
      </c>
    </row>
    <row r="59" spans="1:8" ht="28.5" x14ac:dyDescent="0.25">
      <c r="A59" s="19" t="s">
        <v>177</v>
      </c>
      <c r="B59" s="19"/>
      <c r="C59" s="20" t="s">
        <v>178</v>
      </c>
      <c r="D59" s="19" t="s">
        <v>179</v>
      </c>
      <c r="E59" s="19"/>
      <c r="F59" s="21"/>
      <c r="G59" s="19"/>
      <c r="H59" s="19"/>
    </row>
    <row r="60" spans="1:8" ht="66" x14ac:dyDescent="0.25">
      <c r="A60" s="22" t="s">
        <v>138</v>
      </c>
      <c r="B60" s="22" t="s">
        <v>181</v>
      </c>
      <c r="C60" s="23" t="s">
        <v>178</v>
      </c>
      <c r="D60" s="22" t="s">
        <v>182</v>
      </c>
      <c r="E60" s="22" t="s">
        <v>13</v>
      </c>
      <c r="F60" s="24">
        <v>6460</v>
      </c>
      <c r="G60" s="25"/>
      <c r="H60" s="26">
        <f>ROUND(F60*G60,2)</f>
        <v>0</v>
      </c>
    </row>
    <row r="61" spans="1:8" ht="82.5" x14ac:dyDescent="0.25">
      <c r="A61" s="22" t="s">
        <v>147</v>
      </c>
      <c r="B61" s="22" t="s">
        <v>184</v>
      </c>
      <c r="C61" s="23" t="s">
        <v>178</v>
      </c>
      <c r="D61" s="22" t="s">
        <v>185</v>
      </c>
      <c r="E61" s="22" t="s">
        <v>13</v>
      </c>
      <c r="F61" s="24">
        <v>6460</v>
      </c>
      <c r="G61" s="25"/>
      <c r="H61" s="26">
        <f>ROUND(F61*G61,2)</f>
        <v>0</v>
      </c>
    </row>
    <row r="62" spans="1:8" ht="66" x14ac:dyDescent="0.25">
      <c r="A62" s="22" t="s">
        <v>154</v>
      </c>
      <c r="B62" s="22" t="s">
        <v>181</v>
      </c>
      <c r="C62" s="23" t="s">
        <v>178</v>
      </c>
      <c r="D62" s="22" t="s">
        <v>182</v>
      </c>
      <c r="E62" s="22" t="s">
        <v>13</v>
      </c>
      <c r="F62" s="24">
        <v>932</v>
      </c>
      <c r="G62" s="25"/>
      <c r="H62" s="26">
        <f>ROUND(F62*G62,2)</f>
        <v>0</v>
      </c>
    </row>
    <row r="63" spans="1:8" ht="82.5" x14ac:dyDescent="0.25">
      <c r="A63" s="22" t="s">
        <v>161</v>
      </c>
      <c r="B63" s="22" t="s">
        <v>184</v>
      </c>
      <c r="C63" s="23" t="s">
        <v>178</v>
      </c>
      <c r="D63" s="22" t="s">
        <v>185</v>
      </c>
      <c r="E63" s="22" t="s">
        <v>13</v>
      </c>
      <c r="F63" s="24">
        <v>932</v>
      </c>
      <c r="G63" s="25"/>
      <c r="H63" s="26">
        <f>ROUND(F63*G63,2)</f>
        <v>0</v>
      </c>
    </row>
    <row r="64" spans="1:8" ht="28.5" x14ac:dyDescent="0.25">
      <c r="A64" s="27"/>
      <c r="B64" s="27"/>
      <c r="C64" s="27"/>
      <c r="D64" s="27" t="s">
        <v>186</v>
      </c>
      <c r="E64" s="27"/>
      <c r="F64" s="28"/>
      <c r="G64" s="27"/>
      <c r="H64" s="27">
        <f>SUM(H60:H63)</f>
        <v>0</v>
      </c>
    </row>
    <row r="65" spans="1:8" ht="42.75" x14ac:dyDescent="0.25">
      <c r="A65" s="19" t="s">
        <v>187</v>
      </c>
      <c r="B65" s="19"/>
      <c r="C65" s="20" t="s">
        <v>188</v>
      </c>
      <c r="D65" s="19" t="s">
        <v>189</v>
      </c>
      <c r="E65" s="19"/>
      <c r="F65" s="21"/>
      <c r="G65" s="19"/>
      <c r="H65" s="19"/>
    </row>
    <row r="66" spans="1:8" ht="82.5" x14ac:dyDescent="0.25">
      <c r="A66" s="22" t="s">
        <v>164</v>
      </c>
      <c r="B66" s="22" t="s">
        <v>191</v>
      </c>
      <c r="C66" s="23" t="s">
        <v>188</v>
      </c>
      <c r="D66" s="22" t="s">
        <v>192</v>
      </c>
      <c r="E66" s="22" t="s">
        <v>13</v>
      </c>
      <c r="F66" s="24">
        <v>125</v>
      </c>
      <c r="G66" s="25"/>
      <c r="H66" s="26">
        <f>ROUND(F66*G66,2)</f>
        <v>0</v>
      </c>
    </row>
    <row r="67" spans="1:8" ht="82.5" x14ac:dyDescent="0.25">
      <c r="A67" s="22" t="s">
        <v>170</v>
      </c>
      <c r="B67" s="22" t="s">
        <v>191</v>
      </c>
      <c r="C67" s="23" t="s">
        <v>188</v>
      </c>
      <c r="D67" s="22" t="s">
        <v>192</v>
      </c>
      <c r="E67" s="22" t="s">
        <v>13</v>
      </c>
      <c r="F67" s="24">
        <v>6690</v>
      </c>
      <c r="G67" s="25"/>
      <c r="H67" s="26">
        <f>ROUND(F67*G67,2)</f>
        <v>0</v>
      </c>
    </row>
    <row r="68" spans="1:8" ht="82.5" x14ac:dyDescent="0.25">
      <c r="A68" s="22" t="s">
        <v>173</v>
      </c>
      <c r="B68" s="22" t="s">
        <v>191</v>
      </c>
      <c r="C68" s="23" t="s">
        <v>188</v>
      </c>
      <c r="D68" s="22" t="s">
        <v>194</v>
      </c>
      <c r="E68" s="22" t="s">
        <v>13</v>
      </c>
      <c r="F68" s="24">
        <v>970</v>
      </c>
      <c r="G68" s="25"/>
      <c r="H68" s="26">
        <f>ROUND(F68*G68,2)</f>
        <v>0</v>
      </c>
    </row>
    <row r="69" spans="1:8" ht="57" x14ac:dyDescent="0.25">
      <c r="A69" s="27"/>
      <c r="B69" s="27"/>
      <c r="C69" s="27"/>
      <c r="D69" s="27" t="s">
        <v>197</v>
      </c>
      <c r="E69" s="27"/>
      <c r="F69" s="28"/>
      <c r="G69" s="27"/>
      <c r="H69" s="27">
        <f>SUM(H66:H68)</f>
        <v>0</v>
      </c>
    </row>
    <row r="70" spans="1:8" ht="28.5" x14ac:dyDescent="0.25">
      <c r="A70" s="19" t="s">
        <v>198</v>
      </c>
      <c r="B70" s="19"/>
      <c r="C70" s="20" t="s">
        <v>199</v>
      </c>
      <c r="D70" s="19" t="s">
        <v>200</v>
      </c>
      <c r="E70" s="19"/>
      <c r="F70" s="21"/>
      <c r="G70" s="19"/>
      <c r="H70" s="19"/>
    </row>
    <row r="71" spans="1:8" ht="82.5" x14ac:dyDescent="0.25">
      <c r="A71" s="22" t="s">
        <v>180</v>
      </c>
      <c r="B71" s="22" t="s">
        <v>202</v>
      </c>
      <c r="C71" s="23" t="s">
        <v>199</v>
      </c>
      <c r="D71" s="22" t="s">
        <v>203</v>
      </c>
      <c r="E71" s="22" t="s">
        <v>13</v>
      </c>
      <c r="F71" s="24">
        <v>11500</v>
      </c>
      <c r="G71" s="25"/>
      <c r="H71" s="26">
        <f>ROUND(F71*G71,2)</f>
        <v>0</v>
      </c>
    </row>
    <row r="72" spans="1:8" ht="115.5" x14ac:dyDescent="0.25">
      <c r="A72" s="22" t="s">
        <v>183</v>
      </c>
      <c r="B72" s="22" t="s">
        <v>205</v>
      </c>
      <c r="C72" s="23" t="s">
        <v>199</v>
      </c>
      <c r="D72" s="22" t="s">
        <v>206</v>
      </c>
      <c r="E72" s="22" t="s">
        <v>13</v>
      </c>
      <c r="F72" s="24">
        <v>11500</v>
      </c>
      <c r="G72" s="25"/>
      <c r="H72" s="26">
        <f>ROUND(F72*G72,2)</f>
        <v>0</v>
      </c>
    </row>
    <row r="73" spans="1:8" ht="28.5" x14ac:dyDescent="0.25">
      <c r="A73" s="27"/>
      <c r="B73" s="27"/>
      <c r="C73" s="27"/>
      <c r="D73" s="27" t="s">
        <v>207</v>
      </c>
      <c r="E73" s="27"/>
      <c r="F73" s="28"/>
      <c r="G73" s="27"/>
      <c r="H73" s="27">
        <f>SUM(H71:H72)</f>
        <v>0</v>
      </c>
    </row>
    <row r="74" spans="1:8" x14ac:dyDescent="0.25">
      <c r="A74" s="27"/>
      <c r="B74" s="27"/>
      <c r="C74" s="27"/>
      <c r="D74" s="27" t="s">
        <v>208</v>
      </c>
      <c r="E74" s="27"/>
      <c r="F74" s="28"/>
      <c r="G74" s="27"/>
      <c r="H74" s="27">
        <f>H47+H50+H54+H58+H64+H69+H73</f>
        <v>0</v>
      </c>
    </row>
    <row r="75" spans="1:8" x14ac:dyDescent="0.25">
      <c r="A75" s="19" t="s">
        <v>209</v>
      </c>
      <c r="B75" s="19"/>
      <c r="C75" s="20" t="s">
        <v>210</v>
      </c>
      <c r="D75" s="19" t="s">
        <v>211</v>
      </c>
      <c r="E75" s="19"/>
      <c r="F75" s="21"/>
      <c r="G75" s="19"/>
      <c r="H75" s="19"/>
    </row>
    <row r="76" spans="1:8" ht="42.75" x14ac:dyDescent="0.25">
      <c r="A76" s="19" t="s">
        <v>212</v>
      </c>
      <c r="B76" s="19"/>
      <c r="C76" s="20" t="s">
        <v>220</v>
      </c>
      <c r="D76" s="19" t="s">
        <v>487</v>
      </c>
      <c r="E76" s="19"/>
      <c r="F76" s="21"/>
      <c r="G76" s="19"/>
      <c r="H76" s="19"/>
    </row>
    <row r="77" spans="1:8" ht="99" x14ac:dyDescent="0.25">
      <c r="A77" s="22" t="s">
        <v>190</v>
      </c>
      <c r="B77" s="22" t="s">
        <v>223</v>
      </c>
      <c r="C77" s="23" t="s">
        <v>220</v>
      </c>
      <c r="D77" s="22" t="s">
        <v>224</v>
      </c>
      <c r="E77" s="22" t="s">
        <v>13</v>
      </c>
      <c r="F77" s="24">
        <v>670</v>
      </c>
      <c r="G77" s="25"/>
      <c r="H77" s="26">
        <f>ROUND(F77*G77,2)</f>
        <v>0</v>
      </c>
    </row>
    <row r="78" spans="1:8" ht="115.5" x14ac:dyDescent="0.25">
      <c r="A78" s="22" t="s">
        <v>193</v>
      </c>
      <c r="B78" s="22" t="s">
        <v>226</v>
      </c>
      <c r="C78" s="23" t="s">
        <v>220</v>
      </c>
      <c r="D78" s="22" t="s">
        <v>227</v>
      </c>
      <c r="E78" s="22" t="s">
        <v>13</v>
      </c>
      <c r="F78" s="24">
        <v>670</v>
      </c>
      <c r="G78" s="25"/>
      <c r="H78" s="26">
        <f>ROUND(F78*G78,2)</f>
        <v>0</v>
      </c>
    </row>
    <row r="79" spans="1:8" ht="99" x14ac:dyDescent="0.25">
      <c r="A79" s="22" t="s">
        <v>195</v>
      </c>
      <c r="B79" s="22" t="s">
        <v>223</v>
      </c>
      <c r="C79" s="23" t="s">
        <v>220</v>
      </c>
      <c r="D79" s="22" t="s">
        <v>224</v>
      </c>
      <c r="E79" s="22" t="s">
        <v>13</v>
      </c>
      <c r="F79" s="24">
        <v>12225</v>
      </c>
      <c r="G79" s="25"/>
      <c r="H79" s="26">
        <f>ROUND(F79*G79,2)</f>
        <v>0</v>
      </c>
    </row>
    <row r="80" spans="1:8" ht="115.5" x14ac:dyDescent="0.25">
      <c r="A80" s="22" t="s">
        <v>201</v>
      </c>
      <c r="B80" s="22" t="s">
        <v>226</v>
      </c>
      <c r="C80" s="23" t="s">
        <v>220</v>
      </c>
      <c r="D80" s="22" t="s">
        <v>230</v>
      </c>
      <c r="E80" s="22" t="s">
        <v>13</v>
      </c>
      <c r="F80" s="24">
        <v>12225</v>
      </c>
      <c r="G80" s="25"/>
      <c r="H80" s="26">
        <f>ROUND(F80*G80,2)</f>
        <v>0</v>
      </c>
    </row>
    <row r="81" spans="1:8" ht="82.5" x14ac:dyDescent="0.25">
      <c r="A81" s="22" t="s">
        <v>204</v>
      </c>
      <c r="B81" s="22" t="s">
        <v>488</v>
      </c>
      <c r="C81" s="23" t="s">
        <v>220</v>
      </c>
      <c r="D81" s="22" t="s">
        <v>489</v>
      </c>
      <c r="E81" s="22" t="s">
        <v>84</v>
      </c>
      <c r="F81" s="24">
        <v>1070</v>
      </c>
      <c r="G81" s="25"/>
      <c r="H81" s="26">
        <f>ROUND(F81*G81,2)</f>
        <v>0</v>
      </c>
    </row>
    <row r="82" spans="1:8" ht="57" x14ac:dyDescent="0.25">
      <c r="A82" s="27"/>
      <c r="B82" s="27"/>
      <c r="C82" s="27"/>
      <c r="D82" s="27" t="s">
        <v>490</v>
      </c>
      <c r="E82" s="27"/>
      <c r="F82" s="28"/>
      <c r="G82" s="27"/>
      <c r="H82" s="27">
        <f>SUM(H77:H81)</f>
        <v>0</v>
      </c>
    </row>
    <row r="83" spans="1:8" ht="42.75" x14ac:dyDescent="0.25">
      <c r="A83" s="19" t="s">
        <v>219</v>
      </c>
      <c r="B83" s="19"/>
      <c r="C83" s="20" t="s">
        <v>233</v>
      </c>
      <c r="D83" s="19" t="s">
        <v>491</v>
      </c>
      <c r="E83" s="19"/>
      <c r="F83" s="21"/>
      <c r="G83" s="19"/>
      <c r="H83" s="19"/>
    </row>
    <row r="84" spans="1:8" ht="99" x14ac:dyDescent="0.25">
      <c r="A84" s="22" t="s">
        <v>215</v>
      </c>
      <c r="B84" s="22" t="s">
        <v>236</v>
      </c>
      <c r="C84" s="23" t="s">
        <v>233</v>
      </c>
      <c r="D84" s="22" t="s">
        <v>237</v>
      </c>
      <c r="E84" s="22" t="s">
        <v>13</v>
      </c>
      <c r="F84" s="24">
        <v>635</v>
      </c>
      <c r="G84" s="25"/>
      <c r="H84" s="26">
        <f>ROUND(F84*G84,2)</f>
        <v>0</v>
      </c>
    </row>
    <row r="85" spans="1:8" ht="132" x14ac:dyDescent="0.25">
      <c r="A85" s="22" t="s">
        <v>222</v>
      </c>
      <c r="B85" s="22" t="s">
        <v>239</v>
      </c>
      <c r="C85" s="23" t="s">
        <v>233</v>
      </c>
      <c r="D85" s="22" t="s">
        <v>240</v>
      </c>
      <c r="E85" s="22" t="s">
        <v>13</v>
      </c>
      <c r="F85" s="24">
        <v>635</v>
      </c>
      <c r="G85" s="25"/>
      <c r="H85" s="26">
        <f>ROUND(F85*G85,2)</f>
        <v>0</v>
      </c>
    </row>
    <row r="86" spans="1:8" ht="57" x14ac:dyDescent="0.25">
      <c r="A86" s="27"/>
      <c r="B86" s="27"/>
      <c r="C86" s="27"/>
      <c r="D86" s="27" t="s">
        <v>492</v>
      </c>
      <c r="E86" s="27"/>
      <c r="F86" s="28"/>
      <c r="G86" s="27"/>
      <c r="H86" s="27">
        <f>SUM(H84:H85)</f>
        <v>0</v>
      </c>
    </row>
    <row r="87" spans="1:8" ht="28.5" x14ac:dyDescent="0.25">
      <c r="A87" s="19" t="s">
        <v>232</v>
      </c>
      <c r="B87" s="19"/>
      <c r="C87" s="20" t="s">
        <v>243</v>
      </c>
      <c r="D87" s="19" t="s">
        <v>493</v>
      </c>
      <c r="E87" s="19"/>
      <c r="F87" s="21"/>
      <c r="G87" s="19"/>
      <c r="H87" s="19"/>
    </row>
    <row r="88" spans="1:8" ht="99" x14ac:dyDescent="0.25">
      <c r="A88" s="22" t="s">
        <v>225</v>
      </c>
      <c r="B88" s="22" t="s">
        <v>246</v>
      </c>
      <c r="C88" s="23" t="s">
        <v>243</v>
      </c>
      <c r="D88" s="22" t="s">
        <v>247</v>
      </c>
      <c r="E88" s="22" t="s">
        <v>13</v>
      </c>
      <c r="F88" s="24">
        <v>13950</v>
      </c>
      <c r="G88" s="25"/>
      <c r="H88" s="26">
        <f>ROUND(F88*G88,2)</f>
        <v>0</v>
      </c>
    </row>
    <row r="89" spans="1:8" ht="42.75" x14ac:dyDescent="0.25">
      <c r="A89" s="27"/>
      <c r="B89" s="27"/>
      <c r="C89" s="27"/>
      <c r="D89" s="27" t="s">
        <v>494</v>
      </c>
      <c r="E89" s="27"/>
      <c r="F89" s="28"/>
      <c r="G89" s="27"/>
      <c r="H89" s="27">
        <f>H88</f>
        <v>0</v>
      </c>
    </row>
    <row r="90" spans="1:8" ht="42.75" x14ac:dyDescent="0.25">
      <c r="A90" s="19" t="s">
        <v>242</v>
      </c>
      <c r="B90" s="19"/>
      <c r="C90" s="20" t="s">
        <v>250</v>
      </c>
      <c r="D90" s="19" t="s">
        <v>495</v>
      </c>
      <c r="E90" s="19"/>
      <c r="F90" s="21"/>
      <c r="G90" s="19"/>
      <c r="H90" s="19"/>
    </row>
    <row r="91" spans="1:8" ht="66" x14ac:dyDescent="0.25">
      <c r="A91" s="22" t="s">
        <v>228</v>
      </c>
      <c r="B91" s="22" t="s">
        <v>253</v>
      </c>
      <c r="C91" s="23" t="s">
        <v>250</v>
      </c>
      <c r="D91" s="22" t="s">
        <v>254</v>
      </c>
      <c r="E91" s="22" t="s">
        <v>13</v>
      </c>
      <c r="F91" s="24">
        <v>12025</v>
      </c>
      <c r="G91" s="25"/>
      <c r="H91" s="26">
        <f>ROUND(F91*G91,2)</f>
        <v>0</v>
      </c>
    </row>
    <row r="92" spans="1:8" ht="57" x14ac:dyDescent="0.25">
      <c r="A92" s="27"/>
      <c r="B92" s="27"/>
      <c r="C92" s="27"/>
      <c r="D92" s="27" t="s">
        <v>496</v>
      </c>
      <c r="E92" s="27"/>
      <c r="F92" s="28"/>
      <c r="G92" s="27"/>
      <c r="H92" s="27">
        <f>H91</f>
        <v>0</v>
      </c>
    </row>
    <row r="93" spans="1:8" ht="28.5" x14ac:dyDescent="0.25">
      <c r="A93" s="19" t="s">
        <v>249</v>
      </c>
      <c r="B93" s="19"/>
      <c r="C93" s="20" t="s">
        <v>264</v>
      </c>
      <c r="D93" s="19" t="s">
        <v>497</v>
      </c>
      <c r="E93" s="19"/>
      <c r="F93" s="21"/>
      <c r="G93" s="19"/>
      <c r="H93" s="19"/>
    </row>
    <row r="94" spans="1:8" ht="49.5" x14ac:dyDescent="0.25">
      <c r="A94" s="22" t="s">
        <v>229</v>
      </c>
      <c r="B94" s="22" t="s">
        <v>267</v>
      </c>
      <c r="C94" s="23" t="s">
        <v>264</v>
      </c>
      <c r="D94" s="22" t="s">
        <v>268</v>
      </c>
      <c r="E94" s="22" t="s">
        <v>13</v>
      </c>
      <c r="F94" s="24">
        <v>7920</v>
      </c>
      <c r="G94" s="25"/>
      <c r="H94" s="26">
        <f>ROUND(F94*G94,2)</f>
        <v>0</v>
      </c>
    </row>
    <row r="95" spans="1:8" ht="42.75" x14ac:dyDescent="0.25">
      <c r="A95" s="27"/>
      <c r="B95" s="27"/>
      <c r="C95" s="27"/>
      <c r="D95" s="27" t="s">
        <v>498</v>
      </c>
      <c r="E95" s="27"/>
      <c r="F95" s="28"/>
      <c r="G95" s="27"/>
      <c r="H95" s="27">
        <f>H94</f>
        <v>0</v>
      </c>
    </row>
    <row r="96" spans="1:8" x14ac:dyDescent="0.25">
      <c r="A96" s="27"/>
      <c r="B96" s="27"/>
      <c r="C96" s="27"/>
      <c r="D96" s="27" t="s">
        <v>270</v>
      </c>
      <c r="E96" s="27"/>
      <c r="F96" s="28"/>
      <c r="G96" s="27"/>
      <c r="H96" s="27">
        <f>H82+H86+H89+H92+H95</f>
        <v>0</v>
      </c>
    </row>
    <row r="97" spans="1:8" ht="28.5" x14ac:dyDescent="0.25">
      <c r="A97" s="19" t="s">
        <v>271</v>
      </c>
      <c r="B97" s="19"/>
      <c r="C97" s="20" t="s">
        <v>272</v>
      </c>
      <c r="D97" s="19" t="s">
        <v>273</v>
      </c>
      <c r="E97" s="19"/>
      <c r="F97" s="21"/>
      <c r="G97" s="19"/>
      <c r="H97" s="19"/>
    </row>
    <row r="98" spans="1:8" ht="42.75" x14ac:dyDescent="0.25">
      <c r="A98" s="19" t="s">
        <v>274</v>
      </c>
      <c r="B98" s="19"/>
      <c r="C98" s="20" t="s">
        <v>275</v>
      </c>
      <c r="D98" s="19" t="s">
        <v>276</v>
      </c>
      <c r="E98" s="19"/>
      <c r="F98" s="21"/>
      <c r="G98" s="19"/>
      <c r="H98" s="19"/>
    </row>
    <row r="99" spans="1:8" ht="49.5" x14ac:dyDescent="0.25">
      <c r="A99" s="22" t="s">
        <v>235</v>
      </c>
      <c r="B99" s="22" t="s">
        <v>278</v>
      </c>
      <c r="C99" s="23" t="s">
        <v>275</v>
      </c>
      <c r="D99" s="22" t="s">
        <v>279</v>
      </c>
      <c r="E99" s="22" t="s">
        <v>13</v>
      </c>
      <c r="F99" s="24">
        <v>12025</v>
      </c>
      <c r="G99" s="25"/>
      <c r="H99" s="26">
        <f>ROUND(F99*G99,2)</f>
        <v>0</v>
      </c>
    </row>
    <row r="100" spans="1:8" ht="82.5" x14ac:dyDescent="0.25">
      <c r="A100" s="22" t="s">
        <v>238</v>
      </c>
      <c r="B100" s="22" t="s">
        <v>281</v>
      </c>
      <c r="C100" s="23" t="s">
        <v>275</v>
      </c>
      <c r="D100" s="22" t="s">
        <v>282</v>
      </c>
      <c r="E100" s="22" t="s">
        <v>13</v>
      </c>
      <c r="F100" s="24">
        <v>12025</v>
      </c>
      <c r="G100" s="25"/>
      <c r="H100" s="26">
        <f>ROUND(F100*G100,2)</f>
        <v>0</v>
      </c>
    </row>
    <row r="101" spans="1:8" ht="82.5" x14ac:dyDescent="0.25">
      <c r="A101" s="22" t="s">
        <v>245</v>
      </c>
      <c r="B101" s="22" t="s">
        <v>284</v>
      </c>
      <c r="C101" s="23" t="s">
        <v>275</v>
      </c>
      <c r="D101" s="22" t="s">
        <v>499</v>
      </c>
      <c r="E101" s="22" t="s">
        <v>13</v>
      </c>
      <c r="F101" s="24">
        <v>850</v>
      </c>
      <c r="G101" s="25"/>
      <c r="H101" s="26">
        <f>ROUND(F101*G101,2)</f>
        <v>0</v>
      </c>
    </row>
    <row r="102" spans="1:8" ht="42.75" x14ac:dyDescent="0.25">
      <c r="A102" s="27"/>
      <c r="B102" s="27"/>
      <c r="C102" s="27"/>
      <c r="D102" s="27" t="s">
        <v>289</v>
      </c>
      <c r="E102" s="27"/>
      <c r="F102" s="28"/>
      <c r="G102" s="27"/>
      <c r="H102" s="27">
        <f>SUM(H99:H101)</f>
        <v>0</v>
      </c>
    </row>
    <row r="103" spans="1:8" ht="42.75" x14ac:dyDescent="0.25">
      <c r="A103" s="19" t="s">
        <v>290</v>
      </c>
      <c r="B103" s="19"/>
      <c r="C103" s="20" t="s">
        <v>303</v>
      </c>
      <c r="D103" s="19" t="s">
        <v>500</v>
      </c>
      <c r="E103" s="19"/>
      <c r="F103" s="21"/>
      <c r="G103" s="19"/>
      <c r="H103" s="19"/>
    </row>
    <row r="104" spans="1:8" ht="49.5" x14ac:dyDescent="0.25">
      <c r="A104" s="22" t="s">
        <v>252</v>
      </c>
      <c r="B104" s="22" t="s">
        <v>306</v>
      </c>
      <c r="C104" s="23" t="s">
        <v>303</v>
      </c>
      <c r="D104" s="22" t="s">
        <v>307</v>
      </c>
      <c r="E104" s="22" t="s">
        <v>13</v>
      </c>
      <c r="F104" s="24">
        <v>12025</v>
      </c>
      <c r="G104" s="25"/>
      <c r="H104" s="26">
        <f>ROUND(F104*G104,2)</f>
        <v>0</v>
      </c>
    </row>
    <row r="105" spans="1:8" ht="66" x14ac:dyDescent="0.25">
      <c r="A105" s="22" t="s">
        <v>259</v>
      </c>
      <c r="B105" s="22" t="s">
        <v>181</v>
      </c>
      <c r="C105" s="23" t="s">
        <v>303</v>
      </c>
      <c r="D105" s="22" t="s">
        <v>182</v>
      </c>
      <c r="E105" s="22" t="s">
        <v>13</v>
      </c>
      <c r="F105" s="24">
        <v>3960</v>
      </c>
      <c r="G105" s="25"/>
      <c r="H105" s="26">
        <f>ROUND(F105*G105,2)</f>
        <v>0</v>
      </c>
    </row>
    <row r="106" spans="1:8" ht="42.75" x14ac:dyDescent="0.25">
      <c r="A106" s="27"/>
      <c r="B106" s="27"/>
      <c r="C106" s="27"/>
      <c r="D106" s="27" t="s">
        <v>501</v>
      </c>
      <c r="E106" s="27"/>
      <c r="F106" s="28"/>
      <c r="G106" s="27"/>
      <c r="H106" s="27">
        <f>SUM(H104:H105)</f>
        <v>0</v>
      </c>
    </row>
    <row r="107" spans="1:8" ht="28.5" x14ac:dyDescent="0.25">
      <c r="A107" s="27"/>
      <c r="B107" s="27"/>
      <c r="C107" s="27"/>
      <c r="D107" s="27" t="s">
        <v>310</v>
      </c>
      <c r="E107" s="27"/>
      <c r="F107" s="28"/>
      <c r="G107" s="27"/>
      <c r="H107" s="27">
        <f>H102+H106</f>
        <v>0</v>
      </c>
    </row>
    <row r="108" spans="1:8" ht="28.5" x14ac:dyDescent="0.25">
      <c r="A108" s="27"/>
      <c r="B108" s="27"/>
      <c r="C108" s="27"/>
      <c r="D108" s="27" t="s">
        <v>311</v>
      </c>
      <c r="E108" s="27"/>
      <c r="F108" s="28"/>
      <c r="G108" s="27"/>
      <c r="H108" s="27">
        <f>H27+H37+H43+H74+H96+H107</f>
        <v>0</v>
      </c>
    </row>
    <row r="109" spans="1:8" ht="28.5" x14ac:dyDescent="0.25">
      <c r="A109" s="19" t="s">
        <v>25</v>
      </c>
      <c r="B109" s="19"/>
      <c r="C109" s="20" t="s">
        <v>312</v>
      </c>
      <c r="D109" s="19" t="s">
        <v>313</v>
      </c>
      <c r="E109" s="19"/>
      <c r="F109" s="21"/>
      <c r="G109" s="19"/>
      <c r="H109" s="19"/>
    </row>
    <row r="110" spans="1:8" x14ac:dyDescent="0.25">
      <c r="A110" s="19" t="s">
        <v>22</v>
      </c>
      <c r="B110" s="19"/>
      <c r="C110" s="20" t="s">
        <v>314</v>
      </c>
      <c r="D110" s="19" t="s">
        <v>315</v>
      </c>
      <c r="E110" s="19"/>
      <c r="F110" s="21"/>
      <c r="G110" s="19"/>
      <c r="H110" s="19"/>
    </row>
    <row r="111" spans="1:8" ht="115.5" x14ac:dyDescent="0.25">
      <c r="A111" s="22" t="s">
        <v>266</v>
      </c>
      <c r="B111" s="22" t="s">
        <v>317</v>
      </c>
      <c r="C111" s="23" t="s">
        <v>314</v>
      </c>
      <c r="D111" s="22" t="s">
        <v>318</v>
      </c>
      <c r="E111" s="22" t="s">
        <v>13</v>
      </c>
      <c r="F111" s="24">
        <v>925</v>
      </c>
      <c r="G111" s="25"/>
      <c r="H111" s="26">
        <f>ROUND(F111*G111,2)</f>
        <v>0</v>
      </c>
    </row>
    <row r="112" spans="1:8" ht="132" x14ac:dyDescent="0.25">
      <c r="A112" s="22" t="s">
        <v>277</v>
      </c>
      <c r="B112" s="22" t="s">
        <v>321</v>
      </c>
      <c r="C112" s="23" t="s">
        <v>314</v>
      </c>
      <c r="D112" s="22" t="s">
        <v>502</v>
      </c>
      <c r="E112" s="22" t="s">
        <v>13</v>
      </c>
      <c r="F112" s="24">
        <v>142</v>
      </c>
      <c r="G112" s="25"/>
      <c r="H112" s="26">
        <f>ROUND(F112*G112,2)</f>
        <v>0</v>
      </c>
    </row>
    <row r="113" spans="1:8" ht="28.5" x14ac:dyDescent="0.25">
      <c r="A113" s="27"/>
      <c r="B113" s="27"/>
      <c r="C113" s="27"/>
      <c r="D113" s="27" t="s">
        <v>323</v>
      </c>
      <c r="E113" s="27"/>
      <c r="F113" s="28"/>
      <c r="G113" s="27"/>
      <c r="H113" s="27">
        <f>SUM(H111:H112)</f>
        <v>0</v>
      </c>
    </row>
    <row r="114" spans="1:8" x14ac:dyDescent="0.25">
      <c r="A114" s="19" t="s">
        <v>26</v>
      </c>
      <c r="B114" s="19"/>
      <c r="C114" s="20" t="s">
        <v>324</v>
      </c>
      <c r="D114" s="19" t="s">
        <v>325</v>
      </c>
      <c r="E114" s="19"/>
      <c r="F114" s="21"/>
      <c r="G114" s="19"/>
      <c r="H114" s="19"/>
    </row>
    <row r="115" spans="1:8" ht="49.5" x14ac:dyDescent="0.25">
      <c r="A115" s="22" t="s">
        <v>280</v>
      </c>
      <c r="B115" s="22" t="s">
        <v>327</v>
      </c>
      <c r="C115" s="23" t="s">
        <v>324</v>
      </c>
      <c r="D115" s="22" t="s">
        <v>328</v>
      </c>
      <c r="E115" s="22" t="s">
        <v>12</v>
      </c>
      <c r="F115" s="24">
        <v>13</v>
      </c>
      <c r="G115" s="25"/>
      <c r="H115" s="26">
        <f>ROUND(F115*G115,2)</f>
        <v>0</v>
      </c>
    </row>
    <row r="116" spans="1:8" ht="82.5" x14ac:dyDescent="0.25">
      <c r="A116" s="22" t="s">
        <v>283</v>
      </c>
      <c r="B116" s="22" t="s">
        <v>330</v>
      </c>
      <c r="C116" s="23" t="s">
        <v>324</v>
      </c>
      <c r="D116" s="22" t="s">
        <v>331</v>
      </c>
      <c r="E116" s="22" t="s">
        <v>12</v>
      </c>
      <c r="F116" s="24">
        <v>16</v>
      </c>
      <c r="G116" s="25"/>
      <c r="H116" s="26">
        <f>ROUND(F116*G116,2)</f>
        <v>0</v>
      </c>
    </row>
    <row r="117" spans="1:8" ht="82.5" x14ac:dyDescent="0.25">
      <c r="A117" s="22" t="s">
        <v>286</v>
      </c>
      <c r="B117" s="22" t="s">
        <v>334</v>
      </c>
      <c r="C117" s="23" t="s">
        <v>324</v>
      </c>
      <c r="D117" s="22" t="s">
        <v>335</v>
      </c>
      <c r="E117" s="22" t="s">
        <v>12</v>
      </c>
      <c r="F117" s="24">
        <v>1</v>
      </c>
      <c r="G117" s="25"/>
      <c r="H117" s="26">
        <f>ROUND(F117*G117,2)</f>
        <v>0</v>
      </c>
    </row>
    <row r="118" spans="1:8" ht="66" x14ac:dyDescent="0.25">
      <c r="A118" s="22" t="s">
        <v>293</v>
      </c>
      <c r="B118" s="22" t="s">
        <v>337</v>
      </c>
      <c r="C118" s="23" t="s">
        <v>324</v>
      </c>
      <c r="D118" s="22" t="s">
        <v>338</v>
      </c>
      <c r="E118" s="22" t="s">
        <v>28</v>
      </c>
      <c r="F118" s="24">
        <v>1</v>
      </c>
      <c r="G118" s="25"/>
      <c r="H118" s="26">
        <f>ROUND(F118*G118,2)</f>
        <v>0</v>
      </c>
    </row>
    <row r="119" spans="1:8" ht="49.5" x14ac:dyDescent="0.25">
      <c r="A119" s="22" t="s">
        <v>296</v>
      </c>
      <c r="B119" s="22" t="s">
        <v>344</v>
      </c>
      <c r="C119" s="23" t="s">
        <v>324</v>
      </c>
      <c r="D119" s="22" t="s">
        <v>345</v>
      </c>
      <c r="E119" s="22" t="s">
        <v>12</v>
      </c>
      <c r="F119" s="24">
        <v>40</v>
      </c>
      <c r="G119" s="25"/>
      <c r="H119" s="26">
        <f>ROUND(F119*G119,2)</f>
        <v>0</v>
      </c>
    </row>
    <row r="120" spans="1:8" ht="28.5" x14ac:dyDescent="0.25">
      <c r="A120" s="27"/>
      <c r="B120" s="27"/>
      <c r="C120" s="27"/>
      <c r="D120" s="27" t="s">
        <v>346</v>
      </c>
      <c r="E120" s="27"/>
      <c r="F120" s="28"/>
      <c r="G120" s="27"/>
      <c r="H120" s="27">
        <f>SUM(H115:H119)</f>
        <v>0</v>
      </c>
    </row>
    <row r="121" spans="1:8" ht="28.5" x14ac:dyDescent="0.25">
      <c r="A121" s="19" t="s">
        <v>27</v>
      </c>
      <c r="B121" s="19"/>
      <c r="C121" s="20" t="s">
        <v>347</v>
      </c>
      <c r="D121" s="19" t="s">
        <v>348</v>
      </c>
      <c r="E121" s="19"/>
      <c r="F121" s="21"/>
      <c r="G121" s="19"/>
      <c r="H121" s="19"/>
    </row>
    <row r="122" spans="1:8" ht="33" x14ac:dyDescent="0.25">
      <c r="A122" s="22" t="s">
        <v>299</v>
      </c>
      <c r="B122" s="22" t="s">
        <v>350</v>
      </c>
      <c r="C122" s="23" t="s">
        <v>347</v>
      </c>
      <c r="D122" s="22" t="s">
        <v>351</v>
      </c>
      <c r="E122" s="22" t="s">
        <v>14</v>
      </c>
      <c r="F122" s="24">
        <v>112</v>
      </c>
      <c r="G122" s="25"/>
      <c r="H122" s="26">
        <f>ROUND(F122*G122,2)</f>
        <v>0</v>
      </c>
    </row>
    <row r="123" spans="1:8" ht="28.5" x14ac:dyDescent="0.25">
      <c r="A123" s="27"/>
      <c r="B123" s="27"/>
      <c r="C123" s="27"/>
      <c r="D123" s="27" t="s">
        <v>352</v>
      </c>
      <c r="E123" s="27"/>
      <c r="F123" s="28"/>
      <c r="G123" s="27"/>
      <c r="H123" s="27">
        <f>H122</f>
        <v>0</v>
      </c>
    </row>
    <row r="124" spans="1:8" ht="28.5" x14ac:dyDescent="0.25">
      <c r="A124" s="27"/>
      <c r="B124" s="27"/>
      <c r="C124" s="27"/>
      <c r="D124" s="27" t="s">
        <v>353</v>
      </c>
      <c r="E124" s="27"/>
      <c r="F124" s="28"/>
      <c r="G124" s="27"/>
      <c r="H124" s="27">
        <f>H113+H120+H123</f>
        <v>0</v>
      </c>
    </row>
    <row r="125" spans="1:8" x14ac:dyDescent="0.25">
      <c r="A125" s="19" t="s">
        <v>42</v>
      </c>
      <c r="B125" s="19"/>
      <c r="C125" s="20" t="s">
        <v>354</v>
      </c>
      <c r="D125" s="19" t="s">
        <v>355</v>
      </c>
      <c r="E125" s="19"/>
      <c r="F125" s="21"/>
      <c r="G125" s="19"/>
      <c r="H125" s="19"/>
    </row>
    <row r="126" spans="1:8" x14ac:dyDescent="0.25">
      <c r="A126" s="19" t="s">
        <v>18</v>
      </c>
      <c r="B126" s="19"/>
      <c r="C126" s="20" t="s">
        <v>356</v>
      </c>
      <c r="D126" s="19" t="s">
        <v>503</v>
      </c>
      <c r="E126" s="19"/>
      <c r="F126" s="21"/>
      <c r="G126" s="19"/>
      <c r="H126" s="19"/>
    </row>
    <row r="127" spans="1:8" ht="66" x14ac:dyDescent="0.25">
      <c r="A127" s="22" t="s">
        <v>300</v>
      </c>
      <c r="B127" s="22" t="s">
        <v>385</v>
      </c>
      <c r="C127" s="23" t="s">
        <v>356</v>
      </c>
      <c r="D127" s="22" t="s">
        <v>386</v>
      </c>
      <c r="E127" s="22" t="s">
        <v>14</v>
      </c>
      <c r="F127" s="24">
        <v>145</v>
      </c>
      <c r="G127" s="25"/>
      <c r="H127" s="26">
        <f>ROUND(F127*G127,2)</f>
        <v>0</v>
      </c>
    </row>
    <row r="128" spans="1:8" ht="33" x14ac:dyDescent="0.25">
      <c r="A128" s="22" t="s">
        <v>305</v>
      </c>
      <c r="B128" s="22" t="s">
        <v>362</v>
      </c>
      <c r="C128" s="23" t="s">
        <v>356</v>
      </c>
      <c r="D128" s="22" t="s">
        <v>363</v>
      </c>
      <c r="E128" s="22" t="s">
        <v>15</v>
      </c>
      <c r="F128" s="24">
        <v>4.3499999999999996</v>
      </c>
      <c r="G128" s="25"/>
      <c r="H128" s="26">
        <f>ROUND(F128*G128,2)</f>
        <v>0</v>
      </c>
    </row>
    <row r="129" spans="1:8" ht="66" x14ac:dyDescent="0.25">
      <c r="A129" s="22" t="s">
        <v>308</v>
      </c>
      <c r="B129" s="22" t="s">
        <v>385</v>
      </c>
      <c r="C129" s="23" t="s">
        <v>356</v>
      </c>
      <c r="D129" s="22" t="s">
        <v>386</v>
      </c>
      <c r="E129" s="22" t="s">
        <v>14</v>
      </c>
      <c r="F129" s="24">
        <v>10</v>
      </c>
      <c r="G129" s="25"/>
      <c r="H129" s="26">
        <f>ROUND(F129*G129,2)</f>
        <v>0</v>
      </c>
    </row>
    <row r="130" spans="1:8" ht="33" x14ac:dyDescent="0.25">
      <c r="A130" s="22" t="s">
        <v>316</v>
      </c>
      <c r="B130" s="22" t="s">
        <v>362</v>
      </c>
      <c r="C130" s="23" t="s">
        <v>356</v>
      </c>
      <c r="D130" s="22" t="s">
        <v>363</v>
      </c>
      <c r="E130" s="22" t="s">
        <v>15</v>
      </c>
      <c r="F130" s="24">
        <v>4.3499999999999996</v>
      </c>
      <c r="G130" s="25"/>
      <c r="H130" s="26">
        <f>ROUND(F130*G130,2)</f>
        <v>0</v>
      </c>
    </row>
    <row r="131" spans="1:8" x14ac:dyDescent="0.25">
      <c r="A131" s="27"/>
      <c r="B131" s="27"/>
      <c r="C131" s="27"/>
      <c r="D131" s="27" t="s">
        <v>504</v>
      </c>
      <c r="E131" s="27"/>
      <c r="F131" s="28"/>
      <c r="G131" s="27"/>
      <c r="H131" s="27">
        <f>SUM(H127:H130)</f>
        <v>0</v>
      </c>
    </row>
    <row r="132" spans="1:8" x14ac:dyDescent="0.25">
      <c r="A132" s="27"/>
      <c r="B132" s="27"/>
      <c r="C132" s="27"/>
      <c r="D132" s="27" t="s">
        <v>381</v>
      </c>
      <c r="E132" s="27"/>
      <c r="F132" s="28"/>
      <c r="G132" s="27"/>
      <c r="H132" s="27">
        <f>H131</f>
        <v>0</v>
      </c>
    </row>
    <row r="133" spans="1:8" x14ac:dyDescent="0.25">
      <c r="A133" s="27"/>
      <c r="B133" s="27"/>
      <c r="C133" s="27"/>
      <c r="D133" s="27" t="s">
        <v>409</v>
      </c>
      <c r="E133" s="27"/>
      <c r="F133" s="28"/>
      <c r="G133" s="27"/>
      <c r="H133" s="27">
        <f>H108+H124+H132</f>
        <v>0</v>
      </c>
    </row>
    <row r="134" spans="1:8" x14ac:dyDescent="0.25">
      <c r="A134" s="27"/>
      <c r="B134" s="27"/>
      <c r="C134" s="27"/>
      <c r="D134" s="27" t="s">
        <v>410</v>
      </c>
      <c r="E134" s="27"/>
      <c r="F134" s="28"/>
      <c r="G134" s="27"/>
      <c r="H134" s="27">
        <f>ROUND(H133*0.23,2)</f>
        <v>0</v>
      </c>
    </row>
    <row r="135" spans="1:8" x14ac:dyDescent="0.25">
      <c r="A135" s="27"/>
      <c r="B135" s="27"/>
      <c r="C135" s="27"/>
      <c r="D135" s="27" t="s">
        <v>411</v>
      </c>
      <c r="E135" s="27"/>
      <c r="F135" s="28"/>
      <c r="G135" s="27"/>
      <c r="H135" s="27">
        <f>H133+H134</f>
        <v>0</v>
      </c>
    </row>
  </sheetData>
  <mergeCells count="1">
    <mergeCell ref="A1:H1"/>
  </mergeCells>
  <pageMargins left="0.7" right="0.7" top="0.75" bottom="0.75" header="0.3" footer="0.3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3EC84E1DA58748AD452571F739A205" ma:contentTypeVersion="5" ma:contentTypeDescription="Utwórz nowy dokument." ma:contentTypeScope="" ma:versionID="b1af85080f4d2de6381920446dc0ed1a">
  <xsd:schema xmlns:xsd="http://www.w3.org/2001/XMLSchema" xmlns:xs="http://www.w3.org/2001/XMLSchema" xmlns:p="http://schemas.microsoft.com/office/2006/metadata/properties" xmlns:ns2="3ee113ff-a637-437e-8834-7e4524720e8f" targetNamespace="http://schemas.microsoft.com/office/2006/metadata/properties" ma:root="true" ma:fieldsID="ac6a0ec62bc68b4562c930285d870d1e" ns2:_="">
    <xsd:import namespace="3ee113ff-a637-437e-8834-7e4524720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113ff-a637-437e-8834-7e4524720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99084-F6AF-418B-8012-BE50D2084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113ff-a637-437e-8834-7e4524720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4CC03E-154C-4033-86B4-0B7D903364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4F3944-D439-479B-BC35-B76F92E6A4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TES</vt:lpstr>
      <vt:lpstr>Obw. 0+300-1+680 (3 branże)</vt:lpstr>
      <vt:lpstr>Obw. 0+300-1+680 (1 branża)</vt:lpstr>
      <vt:lpstr>Przebud. DP 1+680-3+665,74</vt:lpstr>
      <vt:lpstr>TES!Obszar_wydruku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Grzybowska</dc:creator>
  <cp:lastModifiedBy>Jagasyk Irmina</cp:lastModifiedBy>
  <cp:lastPrinted>2023-11-03T13:05:02Z</cp:lastPrinted>
  <dcterms:created xsi:type="dcterms:W3CDTF">2015-06-05T18:19:34Z</dcterms:created>
  <dcterms:modified xsi:type="dcterms:W3CDTF">2023-11-03T13:05:04Z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0x010100153EC84E1DA58748AD452571F739A205</vt:lpwstr>
  </property>
</Properties>
</file>